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ive_D\Sustainability Impact Metrics\electricity project\"/>
    </mc:Choice>
  </mc:AlternateContent>
  <xr:revisionPtr revIDLastSave="0" documentId="13_ncr:1_{125EB6B5-782C-4134-8E78-3A5406A955A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rom original" sheetId="1" r:id="rId1"/>
    <sheet name="for websi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3" i="1" l="1"/>
  <c r="J73" i="1"/>
  <c r="K73" i="1" s="1"/>
  <c r="I73" i="1"/>
  <c r="K72" i="1"/>
  <c r="J72" i="1"/>
  <c r="I72" i="1"/>
  <c r="J71" i="1"/>
  <c r="K71" i="1" s="1"/>
  <c r="I71" i="1"/>
  <c r="K70" i="1"/>
  <c r="J70" i="1"/>
  <c r="I70" i="1"/>
  <c r="K69" i="1"/>
  <c r="J69" i="1"/>
  <c r="I69" i="1"/>
  <c r="J68" i="1"/>
  <c r="K68" i="1" s="1"/>
  <c r="I68" i="1"/>
  <c r="J67" i="1"/>
  <c r="K67" i="1" s="1"/>
  <c r="I67" i="1"/>
  <c r="J66" i="1"/>
  <c r="K66" i="1" s="1"/>
  <c r="I66" i="1"/>
  <c r="J65" i="1"/>
  <c r="K65" i="1" s="1"/>
  <c r="I65" i="1"/>
  <c r="K64" i="1"/>
  <c r="J64" i="1"/>
  <c r="I64" i="1"/>
  <c r="K63" i="1"/>
  <c r="J63" i="1"/>
  <c r="I63" i="1"/>
  <c r="J62" i="1"/>
  <c r="K62" i="1" s="1"/>
  <c r="I62" i="1"/>
  <c r="H62" i="1"/>
  <c r="H73" i="1"/>
  <c r="H72" i="1"/>
  <c r="H71" i="1"/>
  <c r="H70" i="1"/>
  <c r="H69" i="1"/>
  <c r="H68" i="1"/>
  <c r="H67" i="1"/>
  <c r="H66" i="1"/>
  <c r="H65" i="1"/>
  <c r="H64" i="1"/>
  <c r="AD73" i="2"/>
  <c r="AD72" i="2"/>
  <c r="AD71" i="2"/>
  <c r="AD70" i="2"/>
  <c r="AD69" i="2"/>
  <c r="AD68" i="2"/>
  <c r="AD67" i="2"/>
  <c r="AD66" i="2"/>
  <c r="AD65" i="2"/>
  <c r="AD64" i="2"/>
  <c r="U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U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U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U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U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U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U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U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U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U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U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AD63" i="2"/>
  <c r="H63" i="1"/>
  <c r="U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U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U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U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U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U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U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U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U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U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U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U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U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U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U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U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U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U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U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U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U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U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U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U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U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U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U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U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U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U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U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U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U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U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U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U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U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U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U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U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U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U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U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U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U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U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U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U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U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U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U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U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U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U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U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U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U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AD61" i="2"/>
  <c r="AD60" i="2"/>
  <c r="AD59" i="2"/>
  <c r="AD58" i="2"/>
  <c r="AD57" i="2"/>
  <c r="AD56" i="2"/>
  <c r="AD55" i="2"/>
  <c r="AD54" i="2"/>
  <c r="AD53" i="2"/>
  <c r="AD52" i="2"/>
  <c r="AD51" i="2"/>
  <c r="AD50" i="2"/>
  <c r="AD49" i="2"/>
  <c r="AD48" i="2"/>
  <c r="AD47" i="2"/>
  <c r="AD46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D4" i="2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J1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<sst xmlns="http://schemas.openxmlformats.org/spreadsheetml/2006/main" count="420" uniqueCount="223">
  <si>
    <r>
      <rPr>
        <b/>
        <sz val="8"/>
        <color rgb="FFFFFFFF"/>
        <rFont val="Calibri"/>
        <family val="2"/>
      </rPr>
      <t>INKOOP</t>
    </r>
  </si>
  <si>
    <r>
      <rPr>
        <sz val="9"/>
        <color rgb="FFFFFFFF"/>
        <rFont val="Arial Narrow"/>
        <family val="2"/>
      </rPr>
      <t>Cijfer</t>
    </r>
  </si>
  <si>
    <r>
      <rPr>
        <sz val="9"/>
        <color rgb="FF231F20"/>
        <rFont val="Arial Narrow"/>
        <family val="2"/>
      </rPr>
      <t>Budget Energie</t>
    </r>
  </si>
  <si>
    <r>
      <rPr>
        <sz val="9"/>
        <color rgb="FF231F20"/>
        <rFont val="Arial Narrow"/>
        <family val="2"/>
      </rPr>
      <t>8,0</t>
    </r>
  </si>
  <si>
    <r>
      <rPr>
        <sz val="9"/>
        <color rgb="FF231F20"/>
        <rFont val="Arial Narrow"/>
        <family val="2"/>
      </rPr>
      <t>Budget Energie (zakelijk)</t>
    </r>
  </si>
  <si>
    <r>
      <rPr>
        <sz val="9"/>
        <color rgb="FF231F20"/>
        <rFont val="Arial Narrow"/>
        <family val="2"/>
      </rPr>
      <t>Clean Energy</t>
    </r>
  </si>
  <si>
    <r>
      <rPr>
        <sz val="9"/>
        <color rgb="FF231F20"/>
        <rFont val="Arial Narrow"/>
        <family val="2"/>
      </rPr>
      <t>2,6</t>
    </r>
  </si>
  <si>
    <r>
      <rPr>
        <sz val="9"/>
        <color rgb="FF231F20"/>
        <rFont val="Arial Narrow"/>
        <family val="2"/>
      </rPr>
      <t>Clean Energy (zakelijk)</t>
    </r>
  </si>
  <si>
    <r>
      <rPr>
        <sz val="9"/>
        <color rgb="FF231F20"/>
        <rFont val="Arial Narrow"/>
        <family val="2"/>
      </rPr>
      <t>DELTA</t>
    </r>
  </si>
  <si>
    <r>
      <rPr>
        <sz val="9"/>
        <color rgb="FF231F20"/>
        <rFont val="Arial Narrow"/>
        <family val="2"/>
      </rPr>
      <t>4,5</t>
    </r>
  </si>
  <si>
    <r>
      <rPr>
        <sz val="9"/>
        <color rgb="FF231F20"/>
        <rFont val="Arial Narrow"/>
        <family val="2"/>
      </rPr>
      <t>DELTA (zakelijk)</t>
    </r>
  </si>
  <si>
    <r>
      <rPr>
        <sz val="9"/>
        <color rgb="FF231F20"/>
        <rFont val="Arial Narrow"/>
        <family val="2"/>
      </rPr>
      <t>DGB Energie</t>
    </r>
  </si>
  <si>
    <r>
      <rPr>
        <sz val="9"/>
        <color rgb="FF231F20"/>
        <rFont val="Arial Narrow"/>
        <family val="2"/>
      </rPr>
      <t>DVEP Energie (zakelijk)</t>
    </r>
  </si>
  <si>
    <r>
      <rPr>
        <sz val="9"/>
        <color rgb="FF231F20"/>
        <rFont val="Arial Narrow"/>
        <family val="2"/>
      </rPr>
      <t>6,5</t>
    </r>
  </si>
  <si>
    <r>
      <rPr>
        <sz val="9"/>
        <color rgb="FF231F20"/>
        <rFont val="Arial Narrow"/>
        <family val="2"/>
      </rPr>
      <t>EasyEnergy</t>
    </r>
  </si>
  <si>
    <r>
      <rPr>
        <sz val="9"/>
        <color rgb="FF231F20"/>
        <rFont val="Arial Narrow"/>
        <family val="2"/>
      </rPr>
      <t>10,0</t>
    </r>
  </si>
  <si>
    <r>
      <rPr>
        <sz val="9"/>
        <color rgb="FF231F20"/>
        <rFont val="Arial Narrow"/>
        <family val="2"/>
      </rPr>
      <t>Endesa</t>
    </r>
  </si>
  <si>
    <r>
      <rPr>
        <sz val="9"/>
        <color rgb="FF231F20"/>
        <rFont val="Arial Narrow"/>
        <family val="2"/>
      </rPr>
      <t>Eneco</t>
    </r>
  </si>
  <si>
    <r>
      <rPr>
        <sz val="9"/>
        <color rgb="FF231F20"/>
        <rFont val="Arial Narrow"/>
        <family val="2"/>
      </rPr>
      <t>8,6</t>
    </r>
  </si>
  <si>
    <r>
      <rPr>
        <sz val="9"/>
        <color rgb="FF231F20"/>
        <rFont val="Arial Narrow"/>
        <family val="2"/>
      </rPr>
      <t>Eneco (zakelijk)</t>
    </r>
  </si>
  <si>
    <r>
      <rPr>
        <sz val="9"/>
        <color rgb="FF231F20"/>
        <rFont val="Arial Narrow"/>
        <family val="2"/>
      </rPr>
      <t>5,8</t>
    </r>
  </si>
  <si>
    <r>
      <rPr>
        <sz val="9"/>
        <color rgb="FF231F20"/>
        <rFont val="Arial Narrow"/>
        <family val="2"/>
      </rPr>
      <t>Energie VanOns</t>
    </r>
  </si>
  <si>
    <r>
      <rPr>
        <sz val="9"/>
        <color rgb="FF231F20"/>
        <rFont val="Arial Narrow"/>
        <family val="2"/>
      </rPr>
      <t>Energie VanOns (zakelijk)</t>
    </r>
  </si>
  <si>
    <r>
      <rPr>
        <sz val="9"/>
        <color rgb="FF231F20"/>
        <rFont val="Arial Narrow"/>
        <family val="2"/>
      </rPr>
      <t>EnergieDirect</t>
    </r>
  </si>
  <si>
    <r>
      <rPr>
        <sz val="9"/>
        <color rgb="FF231F20"/>
        <rFont val="Arial Narrow"/>
        <family val="2"/>
      </rPr>
      <t>Energy Zero</t>
    </r>
  </si>
  <si>
    <r>
      <rPr>
        <sz val="9"/>
        <color rgb="FF231F20"/>
        <rFont val="Arial Narrow"/>
        <family val="2"/>
      </rPr>
      <t>9,7</t>
    </r>
  </si>
  <si>
    <r>
      <rPr>
        <sz val="9"/>
        <color rgb="FF231F20"/>
        <rFont val="Arial Narrow"/>
        <family val="2"/>
      </rPr>
      <t>Energy Zero (zakelijk)</t>
    </r>
  </si>
  <si>
    <r>
      <rPr>
        <sz val="9"/>
        <color rgb="FF231F20"/>
        <rFont val="Arial Narrow"/>
        <family val="2"/>
      </rPr>
      <t>Energyhouse (zakelijk)</t>
    </r>
  </si>
  <si>
    <r>
      <rPr>
        <sz val="9"/>
        <color rgb="FF231F20"/>
        <rFont val="Arial Narrow"/>
        <family val="2"/>
      </rPr>
      <t>Essent</t>
    </r>
  </si>
  <si>
    <r>
      <rPr>
        <sz val="9"/>
        <color rgb="FF231F20"/>
        <rFont val="Arial Narrow"/>
        <family val="2"/>
      </rPr>
      <t>Essent (zakelijk)</t>
    </r>
  </si>
  <si>
    <r>
      <rPr>
        <sz val="9"/>
        <color rgb="FF231F20"/>
        <rFont val="Arial Narrow"/>
        <family val="2"/>
      </rPr>
      <t>Fenor</t>
    </r>
  </si>
  <si>
    <r>
      <rPr>
        <sz val="9"/>
        <color rgb="FF231F20"/>
        <rFont val="Arial Narrow"/>
        <family val="2"/>
      </rPr>
      <t>Fenor (zakelijk)</t>
    </r>
  </si>
  <si>
    <r>
      <rPr>
        <sz val="9"/>
        <color rgb="FF231F20"/>
        <rFont val="Arial Narrow"/>
        <family val="2"/>
      </rPr>
      <t>Gazprom (zakelijk)</t>
    </r>
  </si>
  <si>
    <r>
      <rPr>
        <sz val="9"/>
        <color rgb="FF231F20"/>
        <rFont val="Arial Narrow"/>
        <family val="2"/>
      </rPr>
      <t>Greenchoice</t>
    </r>
  </si>
  <si>
    <r>
      <rPr>
        <sz val="9"/>
        <color rgb="FF231F20"/>
        <rFont val="Arial Narrow"/>
        <family val="2"/>
      </rPr>
      <t>9,8</t>
    </r>
  </si>
  <si>
    <r>
      <rPr>
        <sz val="9"/>
        <color rgb="FF231F20"/>
        <rFont val="Arial Narrow"/>
        <family val="2"/>
      </rPr>
      <t>Greenchoice (zakelijk)</t>
    </r>
  </si>
  <si>
    <r>
      <rPr>
        <sz val="9"/>
        <color rgb="FF231F20"/>
        <rFont val="Arial Narrow"/>
        <family val="2"/>
      </rPr>
      <t>7,7</t>
    </r>
  </si>
  <si>
    <r>
      <rPr>
        <sz val="9"/>
        <color rgb="FF231F20"/>
        <rFont val="Arial Narrow"/>
        <family val="2"/>
      </rPr>
      <t>Hezelaer Energy (zakelijk)</t>
    </r>
  </si>
  <si>
    <r>
      <rPr>
        <sz val="9"/>
        <color rgb="FF231F20"/>
        <rFont val="Arial Narrow"/>
        <family val="2"/>
      </rPr>
      <t>HVC Energie</t>
    </r>
  </si>
  <si>
    <r>
      <rPr>
        <sz val="9"/>
        <color rgb="FF231F20"/>
        <rFont val="Arial Narrow"/>
        <family val="2"/>
      </rPr>
      <t>6,0</t>
    </r>
  </si>
  <si>
    <r>
      <rPr>
        <sz val="9"/>
        <color rgb="FF231F20"/>
        <rFont val="Arial Narrow"/>
        <family val="2"/>
      </rPr>
      <t>HVC Energie (zakelijk)</t>
    </r>
  </si>
  <si>
    <r>
      <rPr>
        <sz val="9"/>
        <color rgb="FF231F20"/>
        <rFont val="Arial Narrow"/>
        <family val="2"/>
      </rPr>
      <t>Innova Energie</t>
    </r>
  </si>
  <si>
    <r>
      <rPr>
        <sz val="9"/>
        <color rgb="FF231F20"/>
        <rFont val="Arial Narrow"/>
        <family val="2"/>
      </rPr>
      <t>Innova Energie (zakelijk)</t>
    </r>
  </si>
  <si>
    <r>
      <rPr>
        <sz val="9"/>
        <color rgb="FF231F20"/>
        <rFont val="Arial Narrow"/>
        <family val="2"/>
      </rPr>
      <t>MAIN Energie (zakelijk)</t>
    </r>
  </si>
  <si>
    <r>
      <rPr>
        <sz val="9"/>
        <color rgb="FF231F20"/>
        <rFont val="Arial Narrow"/>
        <family val="2"/>
      </rPr>
      <t>Naked Energy</t>
    </r>
  </si>
  <si>
    <r>
      <rPr>
        <sz val="9"/>
        <color rgb="FF231F20"/>
        <rFont val="Arial Narrow"/>
        <family val="2"/>
      </rPr>
      <t>Neosmart</t>
    </r>
  </si>
  <si>
    <r>
      <rPr>
        <sz val="9"/>
        <color rgb="FF231F20"/>
        <rFont val="Arial Narrow"/>
        <family val="2"/>
      </rPr>
      <t>NieuweStroom (zakelijk)</t>
    </r>
  </si>
  <si>
    <r>
      <rPr>
        <sz val="9"/>
        <color rgb="FF231F20"/>
        <rFont val="Arial Narrow"/>
        <family val="2"/>
      </rPr>
      <t>Nieuw­Hollands Energiebedrijf (zakelijk)</t>
    </r>
  </si>
  <si>
    <r>
      <rPr>
        <sz val="9"/>
        <color rgb="FF231F20"/>
        <rFont val="Arial Narrow"/>
        <family val="2"/>
      </rPr>
      <t>NLE</t>
    </r>
  </si>
  <si>
    <r>
      <rPr>
        <sz val="9"/>
        <color rgb="FF231F20"/>
        <rFont val="Arial Narrow"/>
        <family val="2"/>
      </rPr>
      <t>5,5</t>
    </r>
  </si>
  <si>
    <r>
      <rPr>
        <sz val="9"/>
        <color rgb="FF231F20"/>
        <rFont val="Arial Narrow"/>
        <family val="2"/>
      </rPr>
      <t>NLE (zakelijk)</t>
    </r>
  </si>
  <si>
    <r>
      <rPr>
        <sz val="9"/>
        <color rgb="FF231F20"/>
        <rFont val="Arial Narrow"/>
        <family val="2"/>
      </rPr>
      <t>om | nieuwe energie</t>
    </r>
  </si>
  <si>
    <r>
      <rPr>
        <sz val="9"/>
        <color rgb="FF231F20"/>
        <rFont val="Arial Narrow"/>
        <family val="2"/>
      </rPr>
      <t>om | nieuwe energie (zakelijk)</t>
    </r>
  </si>
  <si>
    <r>
      <rPr>
        <sz val="9"/>
        <color rgb="FF231F20"/>
        <rFont val="Arial Narrow"/>
        <family val="2"/>
      </rPr>
      <t>Oxxio</t>
    </r>
  </si>
  <si>
    <r>
      <rPr>
        <sz val="9"/>
        <color rgb="FF231F20"/>
        <rFont val="Arial Narrow"/>
        <family val="2"/>
      </rPr>
      <t>Powerhouse (zakelijk)</t>
    </r>
  </si>
  <si>
    <r>
      <rPr>
        <sz val="9"/>
        <color rgb="FF231F20"/>
        <rFont val="Arial Narrow"/>
        <family val="2"/>
      </rPr>
      <t>3,4</t>
    </r>
  </si>
  <si>
    <r>
      <rPr>
        <sz val="9"/>
        <color rgb="FF231F20"/>
        <rFont val="Arial Narrow"/>
        <family val="2"/>
      </rPr>
      <t>Powerpeers</t>
    </r>
  </si>
  <si>
    <r>
      <rPr>
        <sz val="9"/>
        <color rgb="FF231F20"/>
        <rFont val="Arial Narrow"/>
        <family val="2"/>
      </rPr>
      <t>Pure Energie</t>
    </r>
  </si>
  <si>
    <r>
      <rPr>
        <sz val="9"/>
        <color rgb="FF231F20"/>
        <rFont val="Arial Narrow"/>
        <family val="2"/>
      </rPr>
      <t>Pure Energie (zakelijk)</t>
    </r>
  </si>
  <si>
    <r>
      <rPr>
        <sz val="9"/>
        <color rgb="FF231F20"/>
        <rFont val="Arial Narrow"/>
        <family val="2"/>
      </rPr>
      <t>PZEM (zakelijk)</t>
    </r>
  </si>
  <si>
    <r>
      <rPr>
        <sz val="9"/>
        <color rgb="FF231F20"/>
        <rFont val="Arial Narrow"/>
        <family val="2"/>
      </rPr>
      <t>Qwint</t>
    </r>
  </si>
  <si>
    <r>
      <rPr>
        <sz val="9"/>
        <color rgb="FF231F20"/>
        <rFont val="Arial Narrow"/>
        <family val="2"/>
      </rPr>
      <t>2,7</t>
    </r>
  </si>
  <si>
    <r>
      <rPr>
        <sz val="9"/>
        <color rgb="FF231F20"/>
        <rFont val="Arial Narrow"/>
        <family val="2"/>
      </rPr>
      <t>Qwint (zakelijk)</t>
    </r>
  </si>
  <si>
    <r>
      <rPr>
        <sz val="9"/>
        <color rgb="FF231F20"/>
        <rFont val="Arial Narrow"/>
        <family val="2"/>
      </rPr>
      <t>Scholt Energy Control (zakelijk)</t>
    </r>
  </si>
  <si>
    <r>
      <rPr>
        <sz val="9"/>
        <color rgb="FF231F20"/>
        <rFont val="Arial Narrow"/>
        <family val="2"/>
      </rPr>
      <t>3,0</t>
    </r>
  </si>
  <si>
    <r>
      <rPr>
        <sz val="9"/>
        <color rgb="FF231F20"/>
        <rFont val="Arial Narrow"/>
        <family val="2"/>
      </rPr>
      <t>Sepa Green</t>
    </r>
  </si>
  <si>
    <r>
      <rPr>
        <sz val="9"/>
        <color rgb="FF231F20"/>
        <rFont val="Arial Narrow"/>
        <family val="2"/>
      </rPr>
      <t>Sepa Green (zakelijk)</t>
    </r>
  </si>
  <si>
    <r>
      <rPr>
        <sz val="9"/>
        <color rgb="FF231F20"/>
        <rFont val="Arial Narrow"/>
        <family val="2"/>
      </rPr>
      <t>Total GP NL (zakelijk)</t>
    </r>
  </si>
  <si>
    <r>
      <rPr>
        <sz val="9"/>
        <color rgb="FF231F20"/>
        <rFont val="Arial Narrow"/>
        <family val="2"/>
      </rPr>
      <t>United Consumers</t>
    </r>
  </si>
  <si>
    <r>
      <rPr>
        <sz val="9"/>
        <color rgb="FF231F20"/>
        <rFont val="Arial Narrow"/>
        <family val="2"/>
      </rPr>
      <t>Vandebron</t>
    </r>
  </si>
  <si>
    <r>
      <rPr>
        <sz val="9"/>
        <color rgb="FF231F20"/>
        <rFont val="Arial Narrow"/>
        <family val="2"/>
      </rPr>
      <t>VanHelder (zakelijk)</t>
    </r>
  </si>
  <si>
    <r>
      <rPr>
        <sz val="9"/>
        <color rgb="FF231F20"/>
        <rFont val="Arial Narrow"/>
        <family val="2"/>
      </rPr>
      <t>Vattenfall</t>
    </r>
  </si>
  <si>
    <r>
      <rPr>
        <sz val="9"/>
        <color rgb="FF231F20"/>
        <rFont val="Arial Narrow"/>
        <family val="2"/>
      </rPr>
      <t>3,8</t>
    </r>
  </si>
  <si>
    <r>
      <rPr>
        <sz val="9"/>
        <color rgb="FF231F20"/>
        <rFont val="Arial Narrow"/>
        <family val="2"/>
      </rPr>
      <t>Vattenfall (zakelijk)</t>
    </r>
  </si>
  <si>
    <r>
      <rPr>
        <sz val="9"/>
        <color rgb="FF231F20"/>
        <rFont val="Arial Narrow"/>
        <family val="2"/>
      </rPr>
      <t>3,6</t>
    </r>
  </si>
  <si>
    <r>
      <rPr>
        <sz val="9"/>
        <color rgb="FF231F20"/>
        <rFont val="Arial Narrow"/>
        <family val="2"/>
      </rPr>
      <t>Vrijopnaam</t>
    </r>
  </si>
  <si>
    <r>
      <rPr>
        <sz val="9"/>
        <color rgb="FF231F20"/>
        <rFont val="Arial Narrow"/>
        <family val="2"/>
      </rPr>
      <t>Woonenergie</t>
    </r>
  </si>
  <si>
    <t xml:space="preserve"> OVERZICHT DEELSCORE EN WEGING PER LEVERANCIER 
</t>
  </si>
  <si>
    <t>B.030.01.101</t>
  </si>
  <si>
    <t xml:space="preserve">MJ </t>
  </si>
  <si>
    <t>Electricity coal, EU, US, China, 38% efficiency</t>
  </si>
  <si>
    <t>B.030.01.102</t>
  </si>
  <si>
    <t>Electricity from offshore windmill (5MW, capacity factor 0.4</t>
  </si>
  <si>
    <t>B.030.01.103</t>
  </si>
  <si>
    <t>Electricity gas, EU, US, China, 60% efficiency</t>
  </si>
  <si>
    <t>B.030.01.104</t>
  </si>
  <si>
    <t>Electricity nuclear (US)</t>
  </si>
  <si>
    <t>B.030.01.105</t>
  </si>
  <si>
    <t>Electricity oil, EU, US, China, 45% efficiency</t>
  </si>
  <si>
    <t>B.030.01.106</t>
  </si>
  <si>
    <t>Hydro-electric power (Norway)</t>
  </si>
  <si>
    <t>B.030.01.107</t>
  </si>
  <si>
    <t>PV panel (irradiation 1100 kWh per m2 ) in MJ</t>
  </si>
  <si>
    <t>.</t>
  </si>
  <si>
    <t>Process</t>
  </si>
  <si>
    <t>Total</t>
  </si>
  <si>
    <t>eco-costs of</t>
  </si>
  <si>
    <t>Carbon</t>
  </si>
  <si>
    <t>eco-costs</t>
  </si>
  <si>
    <t>human health</t>
  </si>
  <si>
    <t>exo-tocicity</t>
  </si>
  <si>
    <t>resource</t>
  </si>
  <si>
    <t xml:space="preserve">carbon </t>
  </si>
  <si>
    <t>footprint</t>
  </si>
  <si>
    <t>unit</t>
  </si>
  <si>
    <t>euro</t>
  </si>
  <si>
    <t xml:space="preserve">euro </t>
  </si>
  <si>
    <r>
      <rPr>
        <b/>
        <sz val="10"/>
        <rFont val="Arial"/>
        <family val="2"/>
      </rPr>
      <t xml:space="preserve">scarcity  </t>
    </r>
    <r>
      <rPr>
        <sz val="10"/>
        <rFont val="Arial"/>
        <family val="2"/>
      </rPr>
      <t xml:space="preserve">  euro</t>
    </r>
  </si>
  <si>
    <r>
      <rPr>
        <b/>
        <sz val="10"/>
        <rFont val="Arial"/>
        <family val="2"/>
      </rPr>
      <t>footprint</t>
    </r>
    <r>
      <rPr>
        <sz val="10"/>
        <rFont val="Arial"/>
        <family val="2"/>
      </rPr>
      <t xml:space="preserve">   euro</t>
    </r>
  </si>
  <si>
    <t>kg CO2 equiv.</t>
  </si>
  <si>
    <t>check</t>
  </si>
  <si>
    <t>eco-costs per kWh</t>
  </si>
  <si>
    <t>carbon footprint per kWh</t>
  </si>
  <si>
    <t>eco-costs of CO2 per kWh</t>
  </si>
  <si>
    <t>Budget Energie</t>
  </si>
  <si>
    <t>Budget Energie (zakelijk)</t>
  </si>
  <si>
    <t>Clean Energy</t>
  </si>
  <si>
    <t>Clean Energy (zakelijk)</t>
  </si>
  <si>
    <t>DELTA</t>
  </si>
  <si>
    <t>DELTA (zakelijk)</t>
  </si>
  <si>
    <t>DGB Energie</t>
  </si>
  <si>
    <t>DVEP Energie (zakelijk)</t>
  </si>
  <si>
    <t>EasyEnergy</t>
  </si>
  <si>
    <t>Endesa</t>
  </si>
  <si>
    <t>Eneco</t>
  </si>
  <si>
    <t>Eneco (zakelijk)</t>
  </si>
  <si>
    <t>Energie VanOns</t>
  </si>
  <si>
    <t>Energie VanOns (zakelijk)</t>
  </si>
  <si>
    <t>EnergieDirect</t>
  </si>
  <si>
    <t>Energy Zero</t>
  </si>
  <si>
    <t>Energy Zero (zakelijk)</t>
  </si>
  <si>
    <t>Energyhouse (zakelijk)</t>
  </si>
  <si>
    <t>Essent</t>
  </si>
  <si>
    <t>Essent (zakelijk)</t>
  </si>
  <si>
    <t>Fenor</t>
  </si>
  <si>
    <t>Fenor (zakelijk)</t>
  </si>
  <si>
    <t>Gazprom (zakelijk)</t>
  </si>
  <si>
    <t>Greenchoice</t>
  </si>
  <si>
    <t>Greenchoice (zakelijk)</t>
  </si>
  <si>
    <t>Hezelaer Energy (zakelijk)</t>
  </si>
  <si>
    <t>HVC Energie</t>
  </si>
  <si>
    <t>HVC Energie (zakelijk)</t>
  </si>
  <si>
    <t>Innova Energie</t>
  </si>
  <si>
    <t>Innova Energie (zakelijk)</t>
  </si>
  <si>
    <t>MAIN Energie (zakelijk)</t>
  </si>
  <si>
    <t>Naked Energy</t>
  </si>
  <si>
    <t>Neosmart</t>
  </si>
  <si>
    <t>NieuweStroom (zakelijk)</t>
  </si>
  <si>
    <t>Nieuw­Hollands Energiebedrijf (zakelijk)</t>
  </si>
  <si>
    <t>NLE</t>
  </si>
  <si>
    <t>NLE (zakelijk)</t>
  </si>
  <si>
    <t>om | nieuwe energie</t>
  </si>
  <si>
    <t>om | nieuwe energie (zakelijk)</t>
  </si>
  <si>
    <t>Oxxio</t>
  </si>
  <si>
    <t>Powerhouse (zakelijk)</t>
  </si>
  <si>
    <t>Powerpeers</t>
  </si>
  <si>
    <t>Pure Energie</t>
  </si>
  <si>
    <t>Pure Energie (zakelijk)</t>
  </si>
  <si>
    <t>PZEM (zakelijk)</t>
  </si>
  <si>
    <t>Qwint</t>
  </si>
  <si>
    <t>Qwint (zakelijk)</t>
  </si>
  <si>
    <t>Scholt Energy Control (zakelijk)</t>
  </si>
  <si>
    <t>Sepa Green</t>
  </si>
  <si>
    <t>Sepa Green (zakelijk)</t>
  </si>
  <si>
    <t>Total GP NL (zakelijk)</t>
  </si>
  <si>
    <t>United Consumers</t>
  </si>
  <si>
    <t>Vandebron</t>
  </si>
  <si>
    <t>VanHelder (zakelijk)</t>
  </si>
  <si>
    <t>Vattenfall</t>
  </si>
  <si>
    <t>Vattenfall (zakelijk)</t>
  </si>
  <si>
    <t>Vrijopnaam</t>
  </si>
  <si>
    <t>Woonenergie</t>
  </si>
  <si>
    <t>coal</t>
  </si>
  <si>
    <t>gas</t>
  </si>
  <si>
    <t>sustainable</t>
  </si>
  <si>
    <t>Acidification</t>
  </si>
  <si>
    <t>Eutrophication</t>
  </si>
  <si>
    <t>Photochemical</t>
  </si>
  <si>
    <t>Fine dust</t>
  </si>
  <si>
    <t>Human tocicity</t>
  </si>
  <si>
    <t xml:space="preserve">Ecotoxicity </t>
  </si>
  <si>
    <t>Metals Scarcity</t>
  </si>
  <si>
    <t>fossil products</t>
  </si>
  <si>
    <t>uranium</t>
  </si>
  <si>
    <t>land-use</t>
  </si>
  <si>
    <t>Baseline Water</t>
  </si>
  <si>
    <t>Landfill</t>
  </si>
  <si>
    <t xml:space="preserve">oxidants   euro </t>
  </si>
  <si>
    <t xml:space="preserve">cancer        euro </t>
  </si>
  <si>
    <t>non-canc  euro</t>
  </si>
  <si>
    <t xml:space="preserve">freshwater euro </t>
  </si>
  <si>
    <t xml:space="preserve">              euro</t>
  </si>
  <si>
    <t xml:space="preserve">Stress       euro </t>
  </si>
  <si>
    <t xml:space="preserve"> euro </t>
  </si>
  <si>
    <r>
      <rPr>
        <b/>
        <sz val="10"/>
        <rFont val="Arial"/>
        <family val="2"/>
      </rPr>
      <t>scarcity</t>
    </r>
    <r>
      <rPr>
        <sz val="10"/>
        <rFont val="Arial"/>
        <family val="2"/>
      </rPr>
      <t xml:space="preserve">   euro</t>
    </r>
  </si>
  <si>
    <r>
      <rPr>
        <b/>
        <sz val="10"/>
        <rFont val="Arial"/>
        <family val="2"/>
      </rPr>
      <t>footprint</t>
    </r>
    <r>
      <rPr>
        <sz val="10"/>
        <rFont val="Arial"/>
        <family val="2"/>
      </rPr>
      <t xml:space="preserve"> euro</t>
    </r>
  </si>
  <si>
    <t>BWS</t>
  </si>
  <si>
    <t xml:space="preserve">eco-costs </t>
  </si>
  <si>
    <t>euro/kWh</t>
  </si>
  <si>
    <t>Acidifica-tion</t>
  </si>
  <si>
    <t>Eutrophica-tion</t>
  </si>
  <si>
    <t>Photoche-mical</t>
  </si>
  <si>
    <t xml:space="preserve">Ecotoxici-ty </t>
  </si>
  <si>
    <t>kg CO2/kWh</t>
  </si>
  <si>
    <t>NAME provider</t>
  </si>
  <si>
    <t>electricity providers</t>
  </si>
  <si>
    <t>in The Neterlands</t>
  </si>
  <si>
    <t>carbon footprint</t>
  </si>
  <si>
    <t>resource scarcity</t>
  </si>
  <si>
    <t>Electricity Netherlands</t>
  </si>
  <si>
    <t>sust</t>
  </si>
  <si>
    <t>DGB Energie zakelijk</t>
  </si>
  <si>
    <t>Energyhouse</t>
  </si>
  <si>
    <t>Fenor zakelijk</t>
  </si>
  <si>
    <t>Gazprom</t>
  </si>
  <si>
    <t>MAIN Energie</t>
  </si>
  <si>
    <t>NeoSmart</t>
  </si>
  <si>
    <t>PZEM</t>
  </si>
  <si>
    <t>Total Gas &amp; Power</t>
  </si>
  <si>
    <t>VanHelder</t>
  </si>
  <si>
    <t>dit not cooperate with enquiery</t>
  </si>
  <si>
    <t xml:space="preserve"> </t>
  </si>
  <si>
    <t>dit not cooperate with enquiry: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</si>
</sst>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#,##0.000"/>
  </numFmts>
  <fonts count="20" x14ac:knownFonts="1">
    <font>
      <sz val="10"/>
      <color rgb="FF000000"/>
      <name val="Times New Roman"/>
      <charset val="204"/>
    </font>
    <font>
      <b/>
      <sz val="8"/>
      <name val="Calibri"/>
      <family val="2"/>
    </font>
    <font>
      <sz val="9"/>
      <name val="Arial Narrow"/>
      <family val="2"/>
    </font>
    <font>
      <sz val="9"/>
      <color rgb="FF231F20"/>
      <name val="Arial Narrow"/>
      <family val="2"/>
    </font>
    <font>
      <sz val="12"/>
      <color rgb="FF444753"/>
      <name val="Arial"/>
      <family val="2"/>
    </font>
    <font>
      <b/>
      <sz val="8"/>
      <color rgb="FFFFFFFF"/>
      <name val="Calibri"/>
      <family val="2"/>
    </font>
    <font>
      <sz val="9"/>
      <color rgb="FFFFFFFF"/>
      <name val="Arial Narrow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Times New Roman"/>
      <family val="1"/>
    </font>
    <font>
      <sz val="9"/>
      <color rgb="FFFF0000"/>
      <name val="Arial Narrow"/>
      <family val="2"/>
    </font>
    <font>
      <sz val="10"/>
      <color rgb="FFFF000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E2DA95"/>
      </patternFill>
    </fill>
    <fill>
      <patternFill patternType="solid">
        <fgColor rgb="FF444753"/>
      </patternFill>
    </fill>
    <fill>
      <patternFill patternType="solid">
        <fgColor rgb="FFEFEAC6"/>
      </patternFill>
    </fill>
    <fill>
      <patternFill patternType="solid">
        <fgColor rgb="FFF7F5E5"/>
      </patternFill>
    </fill>
    <fill>
      <patternFill patternType="solid">
        <fgColor rgb="FFBDD7EE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wrapText="1"/>
    </xf>
    <xf numFmtId="0" fontId="2" fillId="4" borderId="3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9" fontId="0" fillId="0" borderId="0" xfId="0" applyNumberFormat="1" applyAlignment="1">
      <alignment horizontal="left" vertical="top" wrapText="1"/>
    </xf>
    <xf numFmtId="164" fontId="0" fillId="0" borderId="0" xfId="0" applyNumberFormat="1" applyAlignment="1">
      <alignment horizontal="left" vertical="top"/>
    </xf>
    <xf numFmtId="2" fontId="0" fillId="0" borderId="0" xfId="0" applyNumberForma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6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7" borderId="0" xfId="0" applyFont="1" applyFill="1" applyAlignment="1">
      <alignment horizontal="left"/>
    </xf>
    <xf numFmtId="166" fontId="8" fillId="7" borderId="0" xfId="0" applyNumberFormat="1" applyFont="1" applyFill="1" applyAlignment="1">
      <alignment horizontal="center"/>
    </xf>
    <xf numFmtId="165" fontId="8" fillId="8" borderId="0" xfId="0" applyNumberFormat="1" applyFont="1" applyFill="1" applyAlignment="1">
      <alignment horizontal="center"/>
    </xf>
    <xf numFmtId="0" fontId="10" fillId="9" borderId="0" xfId="0" applyFont="1" applyFill="1"/>
    <xf numFmtId="0" fontId="10" fillId="0" borderId="6" xfId="0" applyFont="1" applyBorder="1"/>
    <xf numFmtId="0" fontId="0" fillId="10" borderId="6" xfId="0" applyFill="1" applyBorder="1"/>
    <xf numFmtId="0" fontId="10" fillId="10" borderId="7" xfId="0" applyFont="1" applyFill="1" applyBorder="1"/>
    <xf numFmtId="4" fontId="11" fillId="11" borderId="7" xfId="0" applyNumberFormat="1" applyFont="1" applyFill="1" applyBorder="1"/>
    <xf numFmtId="4" fontId="11" fillId="12" borderId="7" xfId="0" applyNumberFormat="1" applyFont="1" applyFill="1" applyBorder="1"/>
    <xf numFmtId="167" fontId="11" fillId="13" borderId="7" xfId="0" applyNumberFormat="1" applyFont="1" applyFill="1" applyBorder="1"/>
    <xf numFmtId="0" fontId="10" fillId="10" borderId="8" xfId="0" applyFont="1" applyFill="1" applyBorder="1"/>
    <xf numFmtId="4" fontId="11" fillId="11" borderId="8" xfId="0" applyNumberFormat="1" applyFont="1" applyFill="1" applyBorder="1"/>
    <xf numFmtId="4" fontId="11" fillId="12" borderId="8" xfId="0" applyNumberFormat="1" applyFont="1" applyFill="1" applyBorder="1"/>
    <xf numFmtId="167" fontId="11" fillId="13" borderId="8" xfId="0" applyNumberFormat="1" applyFont="1" applyFill="1" applyBorder="1"/>
    <xf numFmtId="0" fontId="0" fillId="10" borderId="9" xfId="0" applyFill="1" applyBorder="1"/>
    <xf numFmtId="4" fontId="0" fillId="11" borderId="10" xfId="0" applyNumberFormat="1" applyFill="1" applyBorder="1" applyAlignment="1">
      <alignment horizontal="right"/>
    </xf>
    <xf numFmtId="4" fontId="10" fillId="12" borderId="10" xfId="0" applyNumberFormat="1" applyFont="1" applyFill="1" applyBorder="1" applyAlignment="1">
      <alignment horizontal="right"/>
    </xf>
    <xf numFmtId="167" fontId="0" fillId="13" borderId="10" xfId="0" applyNumberFormat="1" applyFill="1" applyBorder="1" applyAlignment="1">
      <alignment horizontal="right"/>
    </xf>
    <xf numFmtId="0" fontId="7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9" fontId="7" fillId="0" borderId="0" xfId="0" applyNumberFormat="1" applyFont="1" applyAlignment="1">
      <alignment horizontal="left" vertical="top" wrapText="1"/>
    </xf>
    <xf numFmtId="4" fontId="10" fillId="0" borderId="7" xfId="0" applyNumberFormat="1" applyFont="1" applyBorder="1"/>
    <xf numFmtId="0" fontId="10" fillId="0" borderId="8" xfId="0" applyFont="1" applyBorder="1"/>
    <xf numFmtId="4" fontId="10" fillId="0" borderId="10" xfId="0" applyNumberFormat="1" applyFont="1" applyBorder="1" applyAlignment="1">
      <alignment horizontal="left"/>
    </xf>
    <xf numFmtId="4" fontId="11" fillId="14" borderId="7" xfId="0" applyNumberFormat="1" applyFont="1" applyFill="1" applyBorder="1"/>
    <xf numFmtId="4" fontId="11" fillId="15" borderId="7" xfId="0" applyNumberFormat="1" applyFont="1" applyFill="1" applyBorder="1"/>
    <xf numFmtId="166" fontId="10" fillId="16" borderId="7" xfId="0" applyNumberFormat="1" applyFont="1" applyFill="1" applyBorder="1"/>
    <xf numFmtId="166" fontId="10" fillId="16" borderId="11" xfId="0" applyNumberFormat="1" applyFont="1" applyFill="1" applyBorder="1"/>
    <xf numFmtId="4" fontId="10" fillId="16" borderId="11" xfId="0" applyNumberFormat="1" applyFont="1" applyFill="1" applyBorder="1"/>
    <xf numFmtId="167" fontId="11" fillId="8" borderId="7" xfId="0" applyNumberFormat="1" applyFont="1" applyFill="1" applyBorder="1"/>
    <xf numFmtId="4" fontId="11" fillId="14" borderId="8" xfId="0" applyNumberFormat="1" applyFont="1" applyFill="1" applyBorder="1"/>
    <xf numFmtId="4" fontId="11" fillId="15" borderId="8" xfId="0" applyNumberFormat="1" applyFont="1" applyFill="1" applyBorder="1"/>
    <xf numFmtId="166" fontId="10" fillId="16" borderId="8" xfId="0" applyNumberFormat="1" applyFont="1" applyFill="1" applyBorder="1"/>
    <xf numFmtId="166" fontId="10" fillId="16" borderId="0" xfId="0" applyNumberFormat="1" applyFont="1" applyFill="1"/>
    <xf numFmtId="0" fontId="10" fillId="16" borderId="0" xfId="0" applyFont="1" applyFill="1"/>
    <xf numFmtId="167" fontId="11" fillId="8" borderId="8" xfId="0" applyNumberFormat="1" applyFont="1" applyFill="1" applyBorder="1"/>
    <xf numFmtId="4" fontId="10" fillId="14" borderId="10" xfId="0" applyNumberFormat="1" applyFont="1" applyFill="1" applyBorder="1" applyAlignment="1">
      <alignment horizontal="right"/>
    </xf>
    <xf numFmtId="4" fontId="10" fillId="15" borderId="10" xfId="0" applyNumberFormat="1" applyFont="1" applyFill="1" applyBorder="1" applyAlignment="1">
      <alignment horizontal="right"/>
    </xf>
    <xf numFmtId="166" fontId="10" fillId="16" borderId="10" xfId="0" applyNumberFormat="1" applyFont="1" applyFill="1" applyBorder="1" applyAlignment="1">
      <alignment horizontal="right"/>
    </xf>
    <xf numFmtId="166" fontId="10" fillId="16" borderId="10" xfId="0" applyNumberFormat="1" applyFont="1" applyFill="1" applyBorder="1" applyAlignment="1">
      <alignment horizontal="left"/>
    </xf>
    <xf numFmtId="4" fontId="10" fillId="16" borderId="10" xfId="0" applyNumberFormat="1" applyFont="1" applyFill="1" applyBorder="1" applyAlignment="1">
      <alignment horizontal="right"/>
    </xf>
    <xf numFmtId="167" fontId="10" fillId="8" borderId="10" xfId="0" applyNumberFormat="1" applyFont="1" applyFill="1" applyBorder="1" applyAlignment="1">
      <alignment horizontal="right"/>
    </xf>
    <xf numFmtId="0" fontId="8" fillId="7" borderId="0" xfId="0" applyFont="1" applyFill="1" applyAlignment="1">
      <alignment horizontal="center"/>
    </xf>
    <xf numFmtId="4" fontId="15" fillId="14" borderId="7" xfId="0" applyNumberFormat="1" applyFont="1" applyFill="1" applyBorder="1"/>
    <xf numFmtId="4" fontId="15" fillId="15" borderId="7" xfId="0" applyNumberFormat="1" applyFont="1" applyFill="1" applyBorder="1"/>
    <xf numFmtId="166" fontId="16" fillId="16" borderId="7" xfId="0" applyNumberFormat="1" applyFont="1" applyFill="1" applyBorder="1"/>
    <xf numFmtId="166" fontId="16" fillId="16" borderId="11" xfId="0" applyNumberFormat="1" applyFont="1" applyFill="1" applyBorder="1"/>
    <xf numFmtId="4" fontId="16" fillId="16" borderId="11" xfId="0" applyNumberFormat="1" applyFont="1" applyFill="1" applyBorder="1"/>
    <xf numFmtId="4" fontId="16" fillId="0" borderId="7" xfId="0" applyNumberFormat="1" applyFont="1" applyBorder="1"/>
    <xf numFmtId="167" fontId="15" fillId="8" borderId="7" xfId="0" applyNumberFormat="1" applyFont="1" applyFill="1" applyBorder="1"/>
    <xf numFmtId="4" fontId="15" fillId="14" borderId="8" xfId="0" applyNumberFormat="1" applyFont="1" applyFill="1" applyBorder="1" applyAlignment="1">
      <alignment vertical="top"/>
    </xf>
    <xf numFmtId="4" fontId="15" fillId="15" borderId="8" xfId="0" applyNumberFormat="1" applyFont="1" applyFill="1" applyBorder="1" applyAlignment="1">
      <alignment vertical="top" wrapText="1"/>
    </xf>
    <xf numFmtId="166" fontId="16" fillId="16" borderId="8" xfId="0" applyNumberFormat="1" applyFont="1" applyFill="1" applyBorder="1" applyAlignment="1">
      <alignment vertical="top" wrapText="1"/>
    </xf>
    <xf numFmtId="166" fontId="16" fillId="16" borderId="0" xfId="0" applyNumberFormat="1" applyFont="1" applyFill="1" applyAlignment="1">
      <alignment vertical="top" wrapText="1"/>
    </xf>
    <xf numFmtId="0" fontId="16" fillId="16" borderId="0" xfId="0" applyFont="1" applyFill="1" applyAlignment="1">
      <alignment vertical="top" wrapText="1"/>
    </xf>
    <xf numFmtId="0" fontId="16" fillId="0" borderId="8" xfId="0" applyFont="1" applyBorder="1"/>
    <xf numFmtId="4" fontId="16" fillId="14" borderId="10" xfId="0" applyNumberFormat="1" applyFont="1" applyFill="1" applyBorder="1" applyAlignment="1">
      <alignment horizontal="right"/>
    </xf>
    <xf numFmtId="4" fontId="16" fillId="16" borderId="10" xfId="0" applyNumberFormat="1" applyFont="1" applyFill="1" applyBorder="1" applyAlignment="1">
      <alignment horizontal="right"/>
    </xf>
    <xf numFmtId="4" fontId="16" fillId="0" borderId="10" xfId="0" applyNumberFormat="1" applyFont="1" applyBorder="1" applyAlignment="1">
      <alignment horizontal="left"/>
    </xf>
    <xf numFmtId="167" fontId="16" fillId="8" borderId="10" xfId="0" applyNumberFormat="1" applyFont="1" applyFill="1" applyBorder="1" applyAlignment="1">
      <alignment horizontal="right"/>
    </xf>
    <xf numFmtId="167" fontId="15" fillId="8" borderId="8" xfId="0" applyNumberFormat="1" applyFont="1" applyFill="1" applyBorder="1" applyAlignment="1">
      <alignment vertical="top"/>
    </xf>
    <xf numFmtId="0" fontId="2" fillId="4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 indent="2"/>
    </xf>
    <xf numFmtId="0" fontId="2" fillId="4" borderId="5" xfId="0" applyFont="1" applyFill="1" applyBorder="1" applyAlignment="1">
      <alignment horizontal="left" vertical="top" wrapText="1" indent="2"/>
    </xf>
    <xf numFmtId="0" fontId="2" fillId="5" borderId="4" xfId="0" applyFont="1" applyFill="1" applyBorder="1" applyAlignment="1">
      <alignment horizontal="left" vertical="top" wrapText="1" indent="2"/>
    </xf>
    <xf numFmtId="0" fontId="2" fillId="5" borderId="5" xfId="0" applyFont="1" applyFill="1" applyBorder="1" applyAlignment="1">
      <alignment horizontal="left" vertical="top" wrapText="1" indent="2"/>
    </xf>
    <xf numFmtId="0" fontId="2" fillId="5" borderId="4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horizontal="right" vertical="top" wrapText="1"/>
    </xf>
    <xf numFmtId="0" fontId="2" fillId="5" borderId="4" xfId="0" applyFont="1" applyFill="1" applyBorder="1" applyAlignment="1">
      <alignment horizontal="right" vertical="top" wrapText="1"/>
    </xf>
    <xf numFmtId="0" fontId="2" fillId="5" borderId="5" xfId="0" applyFont="1" applyFill="1" applyBorder="1" applyAlignment="1">
      <alignment horizontal="right" vertical="top" wrapText="1"/>
    </xf>
    <xf numFmtId="0" fontId="2" fillId="4" borderId="4" xfId="0" applyFont="1" applyFill="1" applyBorder="1" applyAlignment="1">
      <alignment horizontal="left" vertical="top" wrapText="1" indent="1"/>
    </xf>
    <xf numFmtId="0" fontId="2" fillId="4" borderId="5" xfId="0" applyFont="1" applyFill="1" applyBorder="1" applyAlignment="1">
      <alignment horizontal="left" vertical="top" wrapText="1" indent="1"/>
    </xf>
    <xf numFmtId="0" fontId="2" fillId="5" borderId="4" xfId="0" applyFont="1" applyFill="1" applyBorder="1" applyAlignment="1">
      <alignment horizontal="left" vertical="top" wrapText="1" indent="1"/>
    </xf>
    <xf numFmtId="0" fontId="2" fillId="5" borderId="5" xfId="0" applyFont="1" applyFill="1" applyBorder="1" applyAlignment="1">
      <alignment horizontal="left" vertical="top" wrapText="1" indent="1"/>
    </xf>
    <xf numFmtId="0" fontId="17" fillId="0" borderId="0" xfId="0" applyFont="1" applyFill="1" applyAlignment="1">
      <alignment horizontal="left" vertical="top"/>
    </xf>
    <xf numFmtId="0" fontId="18" fillId="0" borderId="4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center" vertical="top" wrapText="1"/>
    </xf>
    <xf numFmtId="2" fontId="19" fillId="0" borderId="0" xfId="0" applyNumberFormat="1" applyFont="1" applyFill="1" applyAlignment="1">
      <alignment horizontal="left" vertical="top"/>
    </xf>
    <xf numFmtId="0" fontId="19" fillId="0" borderId="0" xfId="0" applyFont="1" applyFill="1" applyAlignment="1">
      <alignment horizontal="left" vertical="top"/>
    </xf>
    <xf numFmtId="164" fontId="19" fillId="0" borderId="0" xfId="0" applyNumberFormat="1" applyFont="1" applyFill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166" fontId="0" fillId="17" borderId="11" xfId="0" applyNumberFormat="1" applyFill="1" applyBorder="1" applyAlignment="1">
      <alignment horizontal="left" vertical="top"/>
    </xf>
    <xf numFmtId="166" fontId="0" fillId="0" borderId="12" xfId="0" applyNumberFormat="1" applyBorder="1" applyAlignment="1">
      <alignment horizontal="left" vertical="top"/>
    </xf>
    <xf numFmtId="166" fontId="0" fillId="18" borderId="13" xfId="0" applyNumberFormat="1" applyFill="1" applyBorder="1" applyAlignment="1">
      <alignment horizontal="left" vertical="top"/>
    </xf>
    <xf numFmtId="166" fontId="0" fillId="17" borderId="14" xfId="0" applyNumberFormat="1" applyFill="1" applyBorder="1" applyAlignment="1">
      <alignment horizontal="left" vertical="top"/>
    </xf>
    <xf numFmtId="166" fontId="0" fillId="0" borderId="0" xfId="0" applyNumberFormat="1" applyBorder="1" applyAlignment="1">
      <alignment horizontal="left" vertical="top"/>
    </xf>
    <xf numFmtId="166" fontId="0" fillId="18" borderId="6" xfId="0" applyNumberFormat="1" applyFill="1" applyBorder="1" applyAlignment="1">
      <alignment horizontal="left" vertical="top"/>
    </xf>
    <xf numFmtId="166" fontId="0" fillId="17" borderId="15" xfId="0" applyNumberFormat="1" applyFill="1" applyBorder="1" applyAlignment="1">
      <alignment horizontal="left" vertical="top"/>
    </xf>
    <xf numFmtId="166" fontId="0" fillId="0" borderId="16" xfId="0" applyNumberFormat="1" applyBorder="1" applyAlignment="1">
      <alignment horizontal="left" vertical="top"/>
    </xf>
    <xf numFmtId="166" fontId="0" fillId="18" borderId="9" xfId="0" applyNumberFormat="1" applyFill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0" fillId="17" borderId="11" xfId="0" applyFill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18" borderId="13" xfId="0" applyFill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00FF00"/>
      <color rgb="FFFFFF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wise score inkoop versus kgCO2e/kWh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wise score inkoop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'from original'!$H$4:$H$62</c:f>
              <c:numCache>
                <c:formatCode>0.0</c:formatCode>
                <c:ptCount val="59"/>
                <c:pt idx="0">
                  <c:v>7.97</c:v>
                </c:pt>
                <c:pt idx="1">
                  <c:v>7.97</c:v>
                </c:pt>
                <c:pt idx="2">
                  <c:v>2.5499999999999998</c:v>
                </c:pt>
                <c:pt idx="3">
                  <c:v>2.5499999999999998</c:v>
                </c:pt>
                <c:pt idx="4">
                  <c:v>4.54</c:v>
                </c:pt>
                <c:pt idx="5">
                  <c:v>4.54</c:v>
                </c:pt>
                <c:pt idx="6">
                  <c:v>2.5499999999999998</c:v>
                </c:pt>
                <c:pt idx="7">
                  <c:v>6.5</c:v>
                </c:pt>
                <c:pt idx="8">
                  <c:v>10</c:v>
                </c:pt>
                <c:pt idx="9">
                  <c:v>2.5499999999999998</c:v>
                </c:pt>
                <c:pt idx="10">
                  <c:v>8.6</c:v>
                </c:pt>
                <c:pt idx="11">
                  <c:v>4.54</c:v>
                </c:pt>
                <c:pt idx="12">
                  <c:v>10</c:v>
                </c:pt>
                <c:pt idx="13">
                  <c:v>10</c:v>
                </c:pt>
                <c:pt idx="14">
                  <c:v>2.5499999999999998</c:v>
                </c:pt>
                <c:pt idx="15">
                  <c:v>10</c:v>
                </c:pt>
                <c:pt idx="16">
                  <c:v>2.5499999999999998</c:v>
                </c:pt>
                <c:pt idx="17">
                  <c:v>2.5499999999999998</c:v>
                </c:pt>
                <c:pt idx="18">
                  <c:v>2.5499999999999998</c:v>
                </c:pt>
                <c:pt idx="19">
                  <c:v>2.5499999999999998</c:v>
                </c:pt>
                <c:pt idx="20">
                  <c:v>2.5499999999999998</c:v>
                </c:pt>
                <c:pt idx="21">
                  <c:v>2.5499999999999998</c:v>
                </c:pt>
                <c:pt idx="22">
                  <c:v>2.5499999999999998</c:v>
                </c:pt>
                <c:pt idx="23">
                  <c:v>9.7899999999999991</c:v>
                </c:pt>
                <c:pt idx="24">
                  <c:v>7.69</c:v>
                </c:pt>
                <c:pt idx="25">
                  <c:v>2.5499999999999998</c:v>
                </c:pt>
                <c:pt idx="26">
                  <c:v>6.01</c:v>
                </c:pt>
                <c:pt idx="27">
                  <c:v>6.01</c:v>
                </c:pt>
                <c:pt idx="28">
                  <c:v>2.5499999999999998</c:v>
                </c:pt>
                <c:pt idx="29">
                  <c:v>2.5499999999999998</c:v>
                </c:pt>
                <c:pt idx="30">
                  <c:v>2.5499999999999998</c:v>
                </c:pt>
                <c:pt idx="31">
                  <c:v>2.5499999999999998</c:v>
                </c:pt>
                <c:pt idx="32">
                  <c:v>2.5499999999999998</c:v>
                </c:pt>
                <c:pt idx="33">
                  <c:v>5.8</c:v>
                </c:pt>
                <c:pt idx="34">
                  <c:v>2.5499999999999998</c:v>
                </c:pt>
                <c:pt idx="35">
                  <c:v>5.45</c:v>
                </c:pt>
                <c:pt idx="36">
                  <c:v>5.45</c:v>
                </c:pt>
                <c:pt idx="37">
                  <c:v>10</c:v>
                </c:pt>
                <c:pt idx="38">
                  <c:v>10</c:v>
                </c:pt>
                <c:pt idx="39">
                  <c:v>2.5499999999999998</c:v>
                </c:pt>
                <c:pt idx="40">
                  <c:v>3.3499999999999996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2.5499999999999998</c:v>
                </c:pt>
                <c:pt idx="45">
                  <c:v>2.7</c:v>
                </c:pt>
                <c:pt idx="46">
                  <c:v>2.7</c:v>
                </c:pt>
                <c:pt idx="47">
                  <c:v>3</c:v>
                </c:pt>
                <c:pt idx="48">
                  <c:v>2.5499999999999998</c:v>
                </c:pt>
                <c:pt idx="49">
                  <c:v>2.5499999999999998</c:v>
                </c:pt>
                <c:pt idx="50">
                  <c:v>2.5499999999999998</c:v>
                </c:pt>
                <c:pt idx="51">
                  <c:v>2.5499999999999998</c:v>
                </c:pt>
                <c:pt idx="52">
                  <c:v>9.7199999999999989</c:v>
                </c:pt>
                <c:pt idx="53">
                  <c:v>2.5499999999999998</c:v>
                </c:pt>
                <c:pt idx="54">
                  <c:v>3.77</c:v>
                </c:pt>
                <c:pt idx="55">
                  <c:v>3.63</c:v>
                </c:pt>
                <c:pt idx="56">
                  <c:v>10</c:v>
                </c:pt>
                <c:pt idx="57">
                  <c:v>2.5499999999999998</c:v>
                </c:pt>
                <c:pt idx="58">
                  <c:v>0</c:v>
                </c:pt>
              </c:numCache>
            </c:numRef>
          </c:xVal>
          <c:yVal>
            <c:numRef>
              <c:f>'from original'!$J$4:$J$62</c:f>
              <c:numCache>
                <c:formatCode>General</c:formatCode>
                <c:ptCount val="59"/>
                <c:pt idx="0">
                  <c:v>0.2066424140312195</c:v>
                </c:pt>
                <c:pt idx="1">
                  <c:v>0.2066424140312195</c:v>
                </c:pt>
                <c:pt idx="2">
                  <c:v>0.66409879609756106</c:v>
                </c:pt>
                <c:pt idx="3">
                  <c:v>0.66409879609756106</c:v>
                </c:pt>
                <c:pt idx="4">
                  <c:v>0.47340542021853665</c:v>
                </c:pt>
                <c:pt idx="5">
                  <c:v>0.47340542021853665</c:v>
                </c:pt>
                <c:pt idx="6">
                  <c:v>0.66409879609756106</c:v>
                </c:pt>
                <c:pt idx="7">
                  <c:v>0.32096941668292683</c:v>
                </c:pt>
                <c:pt idx="8">
                  <c:v>4.8762267512195118E-2</c:v>
                </c:pt>
                <c:pt idx="9">
                  <c:v>0.66409879609756106</c:v>
                </c:pt>
                <c:pt idx="10">
                  <c:v>0.15764512718048784</c:v>
                </c:pt>
                <c:pt idx="11">
                  <c:v>0.47340542021853665</c:v>
                </c:pt>
                <c:pt idx="12">
                  <c:v>4.8762267512195118E-2</c:v>
                </c:pt>
                <c:pt idx="13">
                  <c:v>4.8762267512195118E-2</c:v>
                </c:pt>
                <c:pt idx="14">
                  <c:v>0.66409879609756106</c:v>
                </c:pt>
                <c:pt idx="15">
                  <c:v>4.8762267512195118E-2</c:v>
                </c:pt>
                <c:pt idx="16">
                  <c:v>0.66409879609756106</c:v>
                </c:pt>
                <c:pt idx="17">
                  <c:v>0.66409879609756106</c:v>
                </c:pt>
                <c:pt idx="18">
                  <c:v>0.66409879609756106</c:v>
                </c:pt>
                <c:pt idx="19">
                  <c:v>0.66409879609756106</c:v>
                </c:pt>
                <c:pt idx="20">
                  <c:v>0.66409879609756106</c:v>
                </c:pt>
                <c:pt idx="21">
                  <c:v>0.66409879609756106</c:v>
                </c:pt>
                <c:pt idx="22">
                  <c:v>0.66409879609756106</c:v>
                </c:pt>
                <c:pt idx="23">
                  <c:v>6.5094696462439039E-2</c:v>
                </c:pt>
                <c:pt idx="24">
                  <c:v>0.22841898596487806</c:v>
                </c:pt>
                <c:pt idx="25">
                  <c:v>0.66409879609756106</c:v>
                </c:pt>
                <c:pt idx="26">
                  <c:v>0.35907841756682923</c:v>
                </c:pt>
                <c:pt idx="27">
                  <c:v>0.35907841756682923</c:v>
                </c:pt>
                <c:pt idx="28">
                  <c:v>0.66409879609756106</c:v>
                </c:pt>
                <c:pt idx="29">
                  <c:v>0.66409879609756106</c:v>
                </c:pt>
                <c:pt idx="30">
                  <c:v>0.66409879609756106</c:v>
                </c:pt>
                <c:pt idx="31">
                  <c:v>0.66409879609756106</c:v>
                </c:pt>
                <c:pt idx="32">
                  <c:v>0.66409879609756106</c:v>
                </c:pt>
                <c:pt idx="33">
                  <c:v>0.37541084651707313</c:v>
                </c:pt>
                <c:pt idx="34">
                  <c:v>0.66409879609756106</c:v>
                </c:pt>
                <c:pt idx="35">
                  <c:v>0.40263156143414636</c:v>
                </c:pt>
                <c:pt idx="36">
                  <c:v>0.40263156143414636</c:v>
                </c:pt>
                <c:pt idx="37">
                  <c:v>4.8762267512195118E-2</c:v>
                </c:pt>
                <c:pt idx="38">
                  <c:v>4.8762267512195118E-2</c:v>
                </c:pt>
                <c:pt idx="39">
                  <c:v>0.66409879609756106</c:v>
                </c:pt>
                <c:pt idx="40">
                  <c:v>0.5659558509365854</c:v>
                </c:pt>
                <c:pt idx="41">
                  <c:v>4.8762267512195118E-2</c:v>
                </c:pt>
                <c:pt idx="42">
                  <c:v>4.8762267512195118E-2</c:v>
                </c:pt>
                <c:pt idx="43">
                  <c:v>4.8762267512195118E-2</c:v>
                </c:pt>
                <c:pt idx="44">
                  <c:v>0.66409879609756106</c:v>
                </c:pt>
                <c:pt idx="45">
                  <c:v>0.64045805268292688</c:v>
                </c:pt>
                <c:pt idx="46">
                  <c:v>0.64045805268292688</c:v>
                </c:pt>
                <c:pt idx="47">
                  <c:v>0.59317656585365852</c:v>
                </c:pt>
                <c:pt idx="48">
                  <c:v>0.66409879609756106</c:v>
                </c:pt>
                <c:pt idx="49">
                  <c:v>0.66409879609756106</c:v>
                </c:pt>
                <c:pt idx="50">
                  <c:v>0.66409879609756106</c:v>
                </c:pt>
                <c:pt idx="51">
                  <c:v>0.66409879609756106</c:v>
                </c:pt>
                <c:pt idx="52">
                  <c:v>7.0538839445853665E-2</c:v>
                </c:pt>
                <c:pt idx="53">
                  <c:v>0.66409879609756106</c:v>
                </c:pt>
                <c:pt idx="54">
                  <c:v>0.5332909930360975</c:v>
                </c:pt>
                <c:pt idx="55">
                  <c:v>0.54417927900292684</c:v>
                </c:pt>
                <c:pt idx="56">
                  <c:v>4.8762267512195118E-2</c:v>
                </c:pt>
                <c:pt idx="57">
                  <c:v>0.66409879609756106</c:v>
                </c:pt>
                <c:pt idx="58">
                  <c:v>1.0659914341463415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07-4042-9989-5E58A949F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649935"/>
        <c:axId val="399674095"/>
      </c:scatterChart>
      <c:valAx>
        <c:axId val="1746499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Wise score inkoop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674095"/>
        <c:crosses val="autoZero"/>
        <c:crossBetween val="midCat"/>
      </c:valAx>
      <c:valAx>
        <c:axId val="39967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kgCO2e/kWh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499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220980</xdr:colOff>
      <xdr:row>13</xdr:row>
      <xdr:rowOff>95250</xdr:rowOff>
    </xdr:from>
    <xdr:to>
      <xdr:col>18</xdr:col>
      <xdr:colOff>525780</xdr:colOff>
      <xdr:row>27</xdr:row>
      <xdr:rowOff>171450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5FC93413-733F-0973-9A29-CB20C733E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0.455</cdr:x>
      <cdr:y>0.54583</cdr:y>
    </cdr:from>
    <cdr:to>
      <cdr:x>0.66833</cdr:x>
      <cdr:y>0.54861</cdr:y>
    </cdr:to>
    <cdr:cxnSp macro="">
      <cdr:nvCxnSpPr>
        <cdr:cNvPr id="3" name="Rechte verbindingslijn met pijl 2">
          <a:extLst xmlns:a="http://schemas.openxmlformats.org/drawingml/2006/main">
            <a:ext uri="{FF2B5EF4-FFF2-40B4-BE49-F238E27FC236}">
              <a16:creationId xmlns:a16="http://schemas.microsoft.com/office/drawing/2014/main" id="{8D1C178D-EACD-0275-F585-EC1B3E5C7CA7}"/>
            </a:ext>
          </a:extLst>
        </cdr:cNvPr>
        <cdr:cNvCxnSpPr/>
      </cdr:nvCxnSpPr>
      <cdr:spPr>
        <a:xfrm xmlns:a="http://schemas.openxmlformats.org/drawingml/2006/main" flipV="1">
          <a:off x="2080260" y="1497330"/>
          <a:ext cx="975360" cy="7620"/>
        </a:xfrm>
        <a:prstGeom xmlns:a="http://schemas.openxmlformats.org/drawingml/2006/main" prst="straightConnector1">
          <a:avLst/>
        </a:prstGeom>
        <a:ln xmlns:a="http://schemas.openxmlformats.org/drawingml/2006/main" w="12700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0.66167</cdr:x>
      <cdr:y>0.49028</cdr:y>
    </cdr:from>
    <cdr:to>
      <cdr:x>0.91167</cdr:x>
      <cdr:y>0.5875</cdr:y>
    </cdr:to>
    <cdr:sp macro="" textlink="">
      <cdr:nvSpPr>
        <cdr:cNvPr id="7" name="Tekstvak 6">
          <a:extLst xmlns:a="http://schemas.openxmlformats.org/drawingml/2006/main">
            <a:ext uri="{FF2B5EF4-FFF2-40B4-BE49-F238E27FC236}">
              <a16:creationId xmlns:a16="http://schemas.microsoft.com/office/drawing/2014/main" id="{583CEB72-31FC-DE68-2D13-271674F35408}"/>
            </a:ext>
          </a:extLst>
        </cdr:cNvPr>
        <cdr:cNvSpPr txBox="1"/>
      </cdr:nvSpPr>
      <cdr:spPr>
        <a:xfrm xmlns:a="http://schemas.openxmlformats.org/drawingml/2006/main">
          <a:off x="3025140" y="1344930"/>
          <a:ext cx="1143000" cy="2667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chemeClr val="tx2">
                  <a:lumMod val="75000"/>
                </a:schemeClr>
              </a:solidFill>
            </a:rPr>
            <a:t>Dutch market mix</a:t>
          </a:r>
        </a:p>
      </cdr:txBody>
    </cdr:sp>
  </cdr:relSizeAnchor>
  <cdr:relSizeAnchor xmlns:cdr="http://schemas.openxmlformats.org/drawingml/2006/chartDrawing">
    <cdr:from>
      <cdr:x>0.17944</cdr:x>
      <cdr:y>0.23796</cdr:y>
    </cdr:from>
    <cdr:to>
      <cdr:x>0.39278</cdr:x>
      <cdr:y>0.24074</cdr:y>
    </cdr:to>
    <cdr:cxnSp macro="">
      <cdr:nvCxnSpPr>
        <cdr:cNvPr id="9" name="Rechte verbindingslijn met pijl 8">
          <a:extLst xmlns:a="http://schemas.openxmlformats.org/drawingml/2006/main">
            <a:ext uri="{FF2B5EF4-FFF2-40B4-BE49-F238E27FC236}">
              <a16:creationId xmlns:a16="http://schemas.microsoft.com/office/drawing/2014/main" id="{B86982FB-E624-C78A-FBD2-D65FD285EAEE}"/>
            </a:ext>
          </a:extLst>
        </cdr:cNvPr>
        <cdr:cNvCxnSpPr/>
      </cdr:nvCxnSpPr>
      <cdr:spPr>
        <a:xfrm xmlns:a="http://schemas.openxmlformats.org/drawingml/2006/main" flipV="1">
          <a:off x="820420" y="652780"/>
          <a:ext cx="975360" cy="7620"/>
        </a:xfrm>
        <a:prstGeom xmlns:a="http://schemas.openxmlformats.org/drawingml/2006/main" prst="straightConnector1">
          <a:avLst/>
        </a:prstGeom>
        <a:ln xmlns:a="http://schemas.openxmlformats.org/drawingml/2006/main" w="12700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0.38611</cdr:x>
      <cdr:y>0.18241</cdr:y>
    </cdr:from>
    <cdr:to>
      <cdr:x>0.63611</cdr:x>
      <cdr:y>0.27963</cdr:y>
    </cdr:to>
    <cdr:sp macro="" textlink="">
      <cdr:nvSpPr>
        <cdr:cNvPr id="10" name="Tekstvak 2">
          <a:extLst xmlns:a="http://schemas.openxmlformats.org/drawingml/2006/main">
            <a:ext uri="{FF2B5EF4-FFF2-40B4-BE49-F238E27FC236}">
              <a16:creationId xmlns:a16="http://schemas.microsoft.com/office/drawing/2014/main" id="{6616C5B8-B996-FB12-535D-423ED0D0CC23}"/>
            </a:ext>
          </a:extLst>
        </cdr:cNvPr>
        <cdr:cNvSpPr txBox="1"/>
      </cdr:nvSpPr>
      <cdr:spPr>
        <a:xfrm xmlns:a="http://schemas.openxmlformats.org/drawingml/2006/main">
          <a:off x="1765300" y="500380"/>
          <a:ext cx="1143000" cy="2667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chemeClr val="tx2">
                  <a:lumMod val="75000"/>
                </a:schemeClr>
              </a:solidFill>
            </a:rPr>
            <a:t>Coal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3"/>
  <sheetViews>
    <sheetView topLeftCell="J9" workbookViewId="0">
      <selection activeCell="V20" sqref="V20"/>
    </sheetView>
  </sheetViews>
  <sheetFormatPr defaultRowHeight="13.2" x14ac:dyDescent="0.25"/>
  <cols>
    <col min="1" max="1" width="40.6640625" customWidth="1"/>
    <col min="2" max="2" width="4.6640625" customWidth="1"/>
    <col min="3" max="3" width="3.33203125" customWidth="1"/>
    <col min="4" max="4" width="4.6640625" customWidth="1"/>
    <col min="5" max="5" width="5.44140625" customWidth="1"/>
    <col min="6" max="6" width="4.88671875" customWidth="1"/>
    <col min="11" max="11" width="8.88671875" customWidth="1"/>
    <col min="12" max="12" width="10.77734375" customWidth="1"/>
    <col min="13" max="13" width="3.109375" customWidth="1"/>
    <col min="14" max="14" width="7.33203125" customWidth="1"/>
    <col min="15" max="15" width="28.21875" customWidth="1"/>
  </cols>
  <sheetData>
    <row r="1" spans="1:35" ht="43.2" customHeight="1" x14ac:dyDescent="0.25">
      <c r="A1" s="75" t="s">
        <v>77</v>
      </c>
      <c r="B1" s="76"/>
      <c r="C1" s="76"/>
      <c r="D1" s="76"/>
      <c r="F1" s="5"/>
      <c r="H1" s="8" t="s">
        <v>110</v>
      </c>
      <c r="I1" s="30" t="s">
        <v>111</v>
      </c>
      <c r="J1" s="30" t="s">
        <v>112</v>
      </c>
      <c r="K1" s="30" t="s">
        <v>113</v>
      </c>
      <c r="L1" s="15" t="s">
        <v>93</v>
      </c>
      <c r="M1" s="16" t="s">
        <v>93</v>
      </c>
      <c r="N1" s="17"/>
      <c r="O1" s="18" t="s">
        <v>94</v>
      </c>
      <c r="P1" s="19" t="s">
        <v>95</v>
      </c>
      <c r="Q1" s="20" t="s">
        <v>96</v>
      </c>
      <c r="R1" s="20" t="s">
        <v>96</v>
      </c>
      <c r="S1" s="20" t="s">
        <v>96</v>
      </c>
      <c r="T1" s="20" t="s">
        <v>96</v>
      </c>
      <c r="U1" s="21" t="s">
        <v>97</v>
      </c>
    </row>
    <row r="2" spans="1:35" ht="12" customHeight="1" x14ac:dyDescent="0.25">
      <c r="A2" s="77"/>
      <c r="B2" s="2"/>
      <c r="C2" s="1" t="s">
        <v>0</v>
      </c>
      <c r="L2" s="15" t="s">
        <v>93</v>
      </c>
      <c r="M2" s="16" t="s">
        <v>93</v>
      </c>
      <c r="N2" s="17"/>
      <c r="O2" s="22"/>
      <c r="P2" s="23" t="s">
        <v>98</v>
      </c>
      <c r="Q2" s="24" t="s">
        <v>99</v>
      </c>
      <c r="R2" s="24" t="s">
        <v>100</v>
      </c>
      <c r="S2" s="24" t="s">
        <v>101</v>
      </c>
      <c r="T2" s="24" t="s">
        <v>102</v>
      </c>
      <c r="U2" s="25" t="s">
        <v>103</v>
      </c>
    </row>
    <row r="3" spans="1:35" ht="16.95" customHeight="1" x14ac:dyDescent="0.25">
      <c r="A3" s="78"/>
      <c r="B3" s="79" t="s">
        <v>1</v>
      </c>
      <c r="C3" s="80"/>
      <c r="D3" s="31" t="s">
        <v>172</v>
      </c>
      <c r="E3" s="31" t="s">
        <v>173</v>
      </c>
      <c r="F3" s="31" t="s">
        <v>210</v>
      </c>
      <c r="L3" s="15" t="s">
        <v>93</v>
      </c>
      <c r="M3" s="16" t="s">
        <v>93</v>
      </c>
      <c r="N3" s="26" t="s">
        <v>104</v>
      </c>
      <c r="O3" s="22"/>
      <c r="P3" s="27" t="s">
        <v>105</v>
      </c>
      <c r="Q3" s="28" t="s">
        <v>105</v>
      </c>
      <c r="R3" s="28" t="s">
        <v>106</v>
      </c>
      <c r="S3" s="28" t="s">
        <v>107</v>
      </c>
      <c r="T3" s="28" t="s">
        <v>108</v>
      </c>
      <c r="U3" s="29" t="s">
        <v>109</v>
      </c>
    </row>
    <row r="4" spans="1:35" ht="15" customHeight="1" x14ac:dyDescent="0.3">
      <c r="A4" s="3" t="s">
        <v>2</v>
      </c>
      <c r="B4" s="81">
        <v>8</v>
      </c>
      <c r="C4" s="82"/>
      <c r="E4" s="7">
        <v>0.28999999999999998</v>
      </c>
      <c r="F4">
        <v>0.71</v>
      </c>
      <c r="H4" s="6">
        <f>D4*0+E4*3 +F4*10</f>
        <v>7.97</v>
      </c>
      <c r="I4">
        <f>3.6*(D4*P$4+E4*P$6+F4*(P$5+P$10)/2)</f>
        <v>3.6127517538574225E-2</v>
      </c>
      <c r="J4">
        <f>3.6*(D4*U$4+E4*U$6+F4*(U$5+U$10)/2)</f>
        <v>0.2066424140312195</v>
      </c>
      <c r="K4">
        <f>J4*0.123</f>
        <v>2.5417016925839999E-2</v>
      </c>
      <c r="L4" s="9" t="s">
        <v>78</v>
      </c>
      <c r="M4" s="10"/>
      <c r="N4" s="11" t="s">
        <v>79</v>
      </c>
      <c r="O4" s="12" t="s">
        <v>80</v>
      </c>
      <c r="P4" s="13">
        <v>4.5826152207519143E-2</v>
      </c>
      <c r="Q4" s="13">
        <v>3.6067265720699996E-3</v>
      </c>
      <c r="R4" s="13">
        <v>5.3164869539999993E-3</v>
      </c>
      <c r="S4" s="13">
        <v>4.8156468144914253E-4</v>
      </c>
      <c r="T4" s="13">
        <v>3.6421373999999999E-2</v>
      </c>
      <c r="U4" s="14">
        <v>0.29610873170731705</v>
      </c>
    </row>
    <row r="5" spans="1:35" ht="15" customHeight="1" x14ac:dyDescent="0.3">
      <c r="A5" s="4" t="s">
        <v>4</v>
      </c>
      <c r="B5" s="83">
        <v>8</v>
      </c>
      <c r="C5" s="84"/>
      <c r="E5" s="7">
        <v>0.28999999999999998</v>
      </c>
      <c r="F5">
        <v>0.71</v>
      </c>
      <c r="H5" s="6">
        <f t="shared" ref="H5:H68" si="0">D5*0+E5*3 +F5*10</f>
        <v>7.97</v>
      </c>
      <c r="I5">
        <f t="shared" ref="I5:I61" si="1">3.6*(D5*P$4+E5*P$6+F5*(P$5+P$10)/2)</f>
        <v>3.6127517538574225E-2</v>
      </c>
      <c r="J5">
        <f t="shared" ref="J5:J61" si="2">3.6*(D5*U$4+E5*U$6+F5*(U$5+U$10)/2)</f>
        <v>0.2066424140312195</v>
      </c>
      <c r="K5">
        <f t="shared" ref="K5:K61" si="3">J5*0.123</f>
        <v>2.5417016925839999E-2</v>
      </c>
      <c r="L5" s="9" t="s">
        <v>81</v>
      </c>
      <c r="M5" s="10"/>
      <c r="N5" s="11" t="s">
        <v>79</v>
      </c>
      <c r="O5" s="12" t="s">
        <v>82</v>
      </c>
      <c r="P5" s="13">
        <v>6.7336625735800004E-4</v>
      </c>
      <c r="Q5" s="13">
        <v>2.8953033299999997E-5</v>
      </c>
      <c r="R5" s="13">
        <v>7.9958962000000001E-5</v>
      </c>
      <c r="S5" s="13">
        <v>3.0339998205800001E-4</v>
      </c>
      <c r="T5" s="13">
        <v>2.6105428E-4</v>
      </c>
      <c r="U5" s="14">
        <v>2.1223925203252034E-3</v>
      </c>
    </row>
    <row r="6" spans="1:35" ht="15" customHeight="1" x14ac:dyDescent="0.3">
      <c r="A6" s="3" t="s">
        <v>5</v>
      </c>
      <c r="B6" s="81">
        <v>2.6</v>
      </c>
      <c r="C6" s="82"/>
      <c r="D6" s="7">
        <v>0.15</v>
      </c>
      <c r="E6" s="7">
        <v>0.85</v>
      </c>
      <c r="H6" s="6">
        <f t="shared" si="0"/>
        <v>2.5499999999999998</v>
      </c>
      <c r="I6">
        <f t="shared" si="1"/>
        <v>0.10834990684657694</v>
      </c>
      <c r="J6">
        <f t="shared" si="2"/>
        <v>0.66409879609756106</v>
      </c>
      <c r="K6">
        <f t="shared" si="3"/>
        <v>8.1684151920000003E-2</v>
      </c>
      <c r="L6" s="9" t="s">
        <v>83</v>
      </c>
      <c r="M6" s="10"/>
      <c r="N6" s="11" t="s">
        <v>79</v>
      </c>
      <c r="O6" s="12" t="s">
        <v>84</v>
      </c>
      <c r="P6" s="13">
        <v>2.7321498253110001E-2</v>
      </c>
      <c r="Q6" s="13">
        <v>3.5304472076999999E-3</v>
      </c>
      <c r="R6" s="13">
        <v>3.3660742400000001E-3</v>
      </c>
      <c r="S6" s="13">
        <v>1.5811080540999997E-4</v>
      </c>
      <c r="T6" s="13">
        <v>2.0266866000000001E-2</v>
      </c>
      <c r="U6" s="14">
        <v>0.16477126829268293</v>
      </c>
    </row>
    <row r="7" spans="1:35" ht="15" customHeight="1" x14ac:dyDescent="0.3">
      <c r="A7" s="4" t="s">
        <v>7</v>
      </c>
      <c r="B7" s="83">
        <v>2.6</v>
      </c>
      <c r="C7" s="84"/>
      <c r="D7" s="7">
        <v>0.15</v>
      </c>
      <c r="E7" s="7">
        <v>0.85</v>
      </c>
      <c r="H7" s="6">
        <f t="shared" si="0"/>
        <v>2.5499999999999998</v>
      </c>
      <c r="I7">
        <f t="shared" si="1"/>
        <v>0.10834990684657694</v>
      </c>
      <c r="J7">
        <f t="shared" si="2"/>
        <v>0.66409879609756106</v>
      </c>
      <c r="K7">
        <f t="shared" si="3"/>
        <v>8.1684151920000003E-2</v>
      </c>
      <c r="L7" s="9" t="s">
        <v>85</v>
      </c>
      <c r="M7" s="10"/>
      <c r="N7" s="11" t="s">
        <v>79</v>
      </c>
      <c r="O7" s="12" t="s">
        <v>86</v>
      </c>
      <c r="P7" s="13">
        <v>4.1474828097603146E-2</v>
      </c>
      <c r="Q7" s="13">
        <v>8.0039617919999996E-5</v>
      </c>
      <c r="R7" s="13">
        <v>7.0196080999999997E-4</v>
      </c>
      <c r="S7" s="13">
        <v>4.0409939049683145E-2</v>
      </c>
      <c r="T7" s="13">
        <v>2.8288861999999998E-4</v>
      </c>
      <c r="U7" s="14">
        <v>2.2999074796747968E-3</v>
      </c>
    </row>
    <row r="8" spans="1:35" ht="15" customHeight="1" x14ac:dyDescent="0.3">
      <c r="A8" s="3" t="s">
        <v>8</v>
      </c>
      <c r="B8" s="81">
        <v>4.5</v>
      </c>
      <c r="C8" s="82"/>
      <c r="E8" s="7">
        <v>0.78</v>
      </c>
      <c r="F8">
        <v>0.22</v>
      </c>
      <c r="H8" s="6">
        <f t="shared" si="0"/>
        <v>4.54</v>
      </c>
      <c r="I8">
        <f t="shared" si="1"/>
        <v>7.9074896868975175E-2</v>
      </c>
      <c r="J8">
        <f t="shared" si="2"/>
        <v>0.47340542021853665</v>
      </c>
      <c r="K8">
        <f t="shared" si="3"/>
        <v>5.8228866686880008E-2</v>
      </c>
      <c r="L8" s="9" t="s">
        <v>87</v>
      </c>
      <c r="M8" s="10"/>
      <c r="N8" s="11" t="s">
        <v>79</v>
      </c>
      <c r="O8" s="12" t="s">
        <v>88</v>
      </c>
      <c r="P8" s="13">
        <v>4.1135979768977302E-2</v>
      </c>
      <c r="Q8" s="13">
        <v>2.6066459768062998E-3</v>
      </c>
      <c r="R8" s="13">
        <v>8.7129753429100003E-3</v>
      </c>
      <c r="S8" s="13">
        <v>7.9233449261000003E-5</v>
      </c>
      <c r="T8" s="13">
        <v>2.9737125E-2</v>
      </c>
      <c r="U8" s="14">
        <v>0.24176524390243903</v>
      </c>
    </row>
    <row r="9" spans="1:35" ht="15" customHeight="1" x14ac:dyDescent="0.3">
      <c r="A9" s="4" t="s">
        <v>10</v>
      </c>
      <c r="B9" s="83">
        <v>4.5</v>
      </c>
      <c r="C9" s="84"/>
      <c r="E9" s="7">
        <v>0.78</v>
      </c>
      <c r="F9">
        <v>0.22</v>
      </c>
      <c r="H9" s="6">
        <f t="shared" si="0"/>
        <v>4.54</v>
      </c>
      <c r="I9">
        <f t="shared" si="1"/>
        <v>7.9074896868975175E-2</v>
      </c>
      <c r="J9">
        <f t="shared" si="2"/>
        <v>0.47340542021853665</v>
      </c>
      <c r="K9">
        <f t="shared" si="3"/>
        <v>5.8228866686880008E-2</v>
      </c>
      <c r="L9" s="9" t="s">
        <v>89</v>
      </c>
      <c r="M9" s="10"/>
      <c r="N9" s="11" t="s">
        <v>79</v>
      </c>
      <c r="O9" s="12" t="s">
        <v>90</v>
      </c>
      <c r="P9" s="13">
        <v>4.5159967237599999E-4</v>
      </c>
      <c r="Q9" s="13">
        <v>2.1673039889999999E-5</v>
      </c>
      <c r="R9" s="13">
        <v>4.4350487899999997E-5</v>
      </c>
      <c r="S9" s="13">
        <v>1.8195762458600001E-4</v>
      </c>
      <c r="T9" s="13">
        <v>2.0361852000000001E-4</v>
      </c>
      <c r="U9" s="14">
        <v>1.6554351219512195E-3</v>
      </c>
    </row>
    <row r="10" spans="1:35" ht="15" customHeight="1" x14ac:dyDescent="0.3">
      <c r="A10" s="3" t="s">
        <v>11</v>
      </c>
      <c r="B10" s="81">
        <v>2.6</v>
      </c>
      <c r="C10" s="82"/>
      <c r="D10" s="7">
        <v>0.15</v>
      </c>
      <c r="E10" s="7">
        <v>0.85</v>
      </c>
      <c r="H10" s="6">
        <f t="shared" si="0"/>
        <v>2.5499999999999998</v>
      </c>
      <c r="I10">
        <f t="shared" si="1"/>
        <v>0.10834990684657694</v>
      </c>
      <c r="J10">
        <f t="shared" si="2"/>
        <v>0.66409879609756106</v>
      </c>
      <c r="K10">
        <f t="shared" si="3"/>
        <v>8.1684151920000003E-2</v>
      </c>
      <c r="L10" s="9" t="s">
        <v>91</v>
      </c>
      <c r="M10" s="10"/>
      <c r="N10" s="11" t="s">
        <v>79</v>
      </c>
      <c r="O10" s="12" t="s">
        <v>92</v>
      </c>
      <c r="P10" s="13">
        <v>5.2764564048699992E-3</v>
      </c>
      <c r="Q10" s="13">
        <v>4.2420769979999997E-4</v>
      </c>
      <c r="R10" s="13">
        <v>7.3486940506999998E-4</v>
      </c>
      <c r="S10" s="13">
        <v>1.0463453000000001E-3</v>
      </c>
      <c r="T10" s="13">
        <v>3.0710339999999998E-3</v>
      </c>
      <c r="U10" s="14">
        <v>2.4967756097560974E-2</v>
      </c>
    </row>
    <row r="11" spans="1:35" ht="15" customHeight="1" x14ac:dyDescent="0.25">
      <c r="A11" s="4" t="s">
        <v>12</v>
      </c>
      <c r="B11" s="83">
        <v>6.5</v>
      </c>
      <c r="C11" s="84"/>
      <c r="E11" s="7">
        <v>0.5</v>
      </c>
      <c r="F11">
        <v>0.5</v>
      </c>
      <c r="H11" s="6">
        <f t="shared" si="0"/>
        <v>6.5</v>
      </c>
      <c r="I11">
        <f t="shared" si="1"/>
        <v>5.4533537251603204E-2</v>
      </c>
      <c r="J11">
        <f t="shared" si="2"/>
        <v>0.32096941668292683</v>
      </c>
      <c r="K11">
        <f t="shared" si="3"/>
        <v>3.9479238251999997E-2</v>
      </c>
    </row>
    <row r="12" spans="1:35" ht="15" customHeight="1" x14ac:dyDescent="0.3">
      <c r="A12" s="3" t="s">
        <v>14</v>
      </c>
      <c r="B12" s="73">
        <v>10</v>
      </c>
      <c r="C12" s="74"/>
      <c r="F12">
        <v>1</v>
      </c>
      <c r="H12" s="6">
        <f t="shared" si="0"/>
        <v>10</v>
      </c>
      <c r="I12">
        <f t="shared" si="1"/>
        <v>1.0709680792010399E-2</v>
      </c>
      <c r="J12">
        <f>3.6*(D12*U$4+E12*U$6+F12*(U$5+U$10)/2)</f>
        <v>4.8762267512195118E-2</v>
      </c>
      <c r="K12">
        <f t="shared" si="3"/>
        <v>5.9977589039999996E-3</v>
      </c>
      <c r="N12" s="11" t="s">
        <v>79</v>
      </c>
      <c r="O12" s="12" t="s">
        <v>209</v>
      </c>
      <c r="P12" s="13">
        <v>1.871486688145E-2</v>
      </c>
      <c r="Q12" s="13">
        <v>5.5696042854999996E-4</v>
      </c>
      <c r="R12" s="13">
        <v>1.0053749928999999E-3</v>
      </c>
      <c r="S12" s="13">
        <v>8.0575646000000003E-4</v>
      </c>
      <c r="T12" s="13">
        <v>1.6346775000000001E-2</v>
      </c>
      <c r="U12" s="13">
        <v>5.1813670000000001E-4</v>
      </c>
      <c r="V12" s="13">
        <v>4.8595060000000001E-4</v>
      </c>
      <c r="W12" s="13">
        <v>4.7077442999999999E-4</v>
      </c>
      <c r="X12" s="13">
        <v>8.6034900000000005E-5</v>
      </c>
      <c r="Y12" s="13">
        <v>0</v>
      </c>
      <c r="Z12" s="13">
        <v>1.5109855E-7</v>
      </c>
      <c r="AA12" s="13">
        <v>1.2876929E-6</v>
      </c>
      <c r="AB12" s="13">
        <v>5.8090459999999999E-5</v>
      </c>
      <c r="AC12" s="13">
        <v>0</v>
      </c>
      <c r="AD12" s="13">
        <v>7.4766600000000002E-4</v>
      </c>
      <c r="AE12" s="13">
        <v>0</v>
      </c>
      <c r="AF12" s="13">
        <v>0</v>
      </c>
      <c r="AG12" s="54">
        <v>0</v>
      </c>
      <c r="AH12" s="11"/>
      <c r="AI12" s="14">
        <v>0.13290060975609758</v>
      </c>
    </row>
    <row r="13" spans="1:35" ht="15" customHeight="1" x14ac:dyDescent="0.25">
      <c r="A13" s="4" t="s">
        <v>16</v>
      </c>
      <c r="B13" s="83">
        <v>2.6</v>
      </c>
      <c r="C13" s="84"/>
      <c r="D13" s="7">
        <v>0.15</v>
      </c>
      <c r="E13" s="7">
        <v>0.85</v>
      </c>
      <c r="H13" s="6">
        <f t="shared" si="0"/>
        <v>2.5499999999999998</v>
      </c>
      <c r="I13">
        <f t="shared" si="1"/>
        <v>0.10834990684657694</v>
      </c>
      <c r="J13">
        <f t="shared" si="2"/>
        <v>0.66409879609756106</v>
      </c>
      <c r="K13">
        <f t="shared" si="3"/>
        <v>8.1684151920000003E-2</v>
      </c>
      <c r="AI13">
        <f>AI12*3.6</f>
        <v>0.4784421951219513</v>
      </c>
    </row>
    <row r="14" spans="1:35" ht="15" customHeight="1" x14ac:dyDescent="0.25">
      <c r="A14" s="3" t="s">
        <v>17</v>
      </c>
      <c r="B14" s="81">
        <v>8.6</v>
      </c>
      <c r="C14" s="82"/>
      <c r="E14" s="7">
        <v>0.2</v>
      </c>
      <c r="F14">
        <v>0.8</v>
      </c>
      <c r="H14" s="6">
        <f t="shared" si="0"/>
        <v>8.6</v>
      </c>
      <c r="I14">
        <f t="shared" si="1"/>
        <v>2.8239223375847524E-2</v>
      </c>
      <c r="J14">
        <f t="shared" si="2"/>
        <v>0.15764512718048784</v>
      </c>
      <c r="K14">
        <f t="shared" si="3"/>
        <v>1.9390350643200004E-2</v>
      </c>
    </row>
    <row r="15" spans="1:35" ht="15" customHeight="1" x14ac:dyDescent="0.25">
      <c r="A15" s="4" t="s">
        <v>19</v>
      </c>
      <c r="B15" s="83">
        <v>4.5</v>
      </c>
      <c r="C15" s="84"/>
      <c r="E15" s="7">
        <v>0.78</v>
      </c>
      <c r="F15">
        <v>0.22</v>
      </c>
      <c r="H15" s="6">
        <f t="shared" si="0"/>
        <v>4.54</v>
      </c>
      <c r="I15">
        <f t="shared" si="1"/>
        <v>7.9074896868975175E-2</v>
      </c>
      <c r="J15">
        <f t="shared" si="2"/>
        <v>0.47340542021853665</v>
      </c>
      <c r="K15">
        <f t="shared" si="3"/>
        <v>5.8228866686880008E-2</v>
      </c>
    </row>
    <row r="16" spans="1:35" ht="15" customHeight="1" x14ac:dyDescent="0.25">
      <c r="A16" s="3" t="s">
        <v>21</v>
      </c>
      <c r="B16" s="73">
        <v>10</v>
      </c>
      <c r="C16" s="74"/>
      <c r="F16">
        <v>1</v>
      </c>
      <c r="H16" s="6">
        <f t="shared" si="0"/>
        <v>10</v>
      </c>
      <c r="I16">
        <f t="shared" si="1"/>
        <v>1.0709680792010399E-2</v>
      </c>
      <c r="J16">
        <f t="shared" si="2"/>
        <v>4.8762267512195118E-2</v>
      </c>
      <c r="K16">
        <f t="shared" si="3"/>
        <v>5.9977589039999996E-3</v>
      </c>
    </row>
    <row r="17" spans="1:11" ht="15" customHeight="1" x14ac:dyDescent="0.25">
      <c r="A17" s="4" t="s">
        <v>22</v>
      </c>
      <c r="B17" s="85">
        <v>10</v>
      </c>
      <c r="C17" s="86"/>
      <c r="F17">
        <v>1</v>
      </c>
      <c r="H17" s="6">
        <f t="shared" si="0"/>
        <v>10</v>
      </c>
      <c r="I17">
        <f t="shared" si="1"/>
        <v>1.0709680792010399E-2</v>
      </c>
      <c r="J17">
        <f t="shared" si="2"/>
        <v>4.8762267512195118E-2</v>
      </c>
      <c r="K17">
        <f t="shared" si="3"/>
        <v>5.9977589039999996E-3</v>
      </c>
    </row>
    <row r="18" spans="1:11" ht="15" customHeight="1" x14ac:dyDescent="0.25">
      <c r="A18" s="3" t="s">
        <v>23</v>
      </c>
      <c r="B18" s="81">
        <v>2.6</v>
      </c>
      <c r="C18" s="82"/>
      <c r="D18" s="7">
        <v>0.15</v>
      </c>
      <c r="E18" s="7">
        <v>0.85</v>
      </c>
      <c r="H18" s="6">
        <f t="shared" si="0"/>
        <v>2.5499999999999998</v>
      </c>
      <c r="I18">
        <f t="shared" si="1"/>
        <v>0.10834990684657694</v>
      </c>
      <c r="J18">
        <f t="shared" si="2"/>
        <v>0.66409879609756106</v>
      </c>
      <c r="K18">
        <f t="shared" si="3"/>
        <v>8.1684151920000003E-2</v>
      </c>
    </row>
    <row r="19" spans="1:11" ht="15" customHeight="1" x14ac:dyDescent="0.25">
      <c r="A19" s="4" t="s">
        <v>24</v>
      </c>
      <c r="B19" s="85">
        <v>10</v>
      </c>
      <c r="C19" s="86"/>
      <c r="F19">
        <v>1</v>
      </c>
      <c r="H19" s="6">
        <f t="shared" si="0"/>
        <v>10</v>
      </c>
      <c r="I19">
        <f t="shared" si="1"/>
        <v>1.0709680792010399E-2</v>
      </c>
      <c r="J19">
        <f t="shared" si="2"/>
        <v>4.8762267512195118E-2</v>
      </c>
      <c r="K19">
        <f t="shared" si="3"/>
        <v>5.9977589039999996E-3</v>
      </c>
    </row>
    <row r="20" spans="1:11" ht="15" customHeight="1" x14ac:dyDescent="0.25">
      <c r="A20" s="3" t="s">
        <v>26</v>
      </c>
      <c r="B20" s="81">
        <v>2.6</v>
      </c>
      <c r="C20" s="82"/>
      <c r="D20" s="7">
        <v>0.15</v>
      </c>
      <c r="E20" s="7">
        <v>0.85</v>
      </c>
      <c r="H20" s="6">
        <f t="shared" si="0"/>
        <v>2.5499999999999998</v>
      </c>
      <c r="I20">
        <f t="shared" si="1"/>
        <v>0.10834990684657694</v>
      </c>
      <c r="J20">
        <f t="shared" si="2"/>
        <v>0.66409879609756106</v>
      </c>
      <c r="K20">
        <f t="shared" si="3"/>
        <v>8.1684151920000003E-2</v>
      </c>
    </row>
    <row r="21" spans="1:11" ht="15" customHeight="1" x14ac:dyDescent="0.25">
      <c r="A21" s="4" t="s">
        <v>27</v>
      </c>
      <c r="B21" s="83">
        <v>2.6</v>
      </c>
      <c r="C21" s="84"/>
      <c r="D21" s="7">
        <v>0.15</v>
      </c>
      <c r="E21" s="7">
        <v>0.85</v>
      </c>
      <c r="H21" s="6">
        <f t="shared" si="0"/>
        <v>2.5499999999999998</v>
      </c>
      <c r="I21">
        <f t="shared" si="1"/>
        <v>0.10834990684657694</v>
      </c>
      <c r="J21">
        <f t="shared" si="2"/>
        <v>0.66409879609756106</v>
      </c>
      <c r="K21">
        <f t="shared" si="3"/>
        <v>8.1684151920000003E-2</v>
      </c>
    </row>
    <row r="22" spans="1:11" ht="15" customHeight="1" x14ac:dyDescent="0.25">
      <c r="A22" s="3" t="s">
        <v>28</v>
      </c>
      <c r="B22" s="81">
        <v>2.6</v>
      </c>
      <c r="C22" s="82"/>
      <c r="D22" s="7">
        <v>0.15</v>
      </c>
      <c r="E22" s="7">
        <v>0.85</v>
      </c>
      <c r="H22" s="6">
        <f t="shared" si="0"/>
        <v>2.5499999999999998</v>
      </c>
      <c r="I22">
        <f t="shared" si="1"/>
        <v>0.10834990684657694</v>
      </c>
      <c r="J22">
        <f t="shared" si="2"/>
        <v>0.66409879609756106</v>
      </c>
      <c r="K22">
        <f t="shared" si="3"/>
        <v>8.1684151920000003E-2</v>
      </c>
    </row>
    <row r="23" spans="1:11" ht="15" customHeight="1" x14ac:dyDescent="0.25">
      <c r="A23" s="4" t="s">
        <v>29</v>
      </c>
      <c r="B23" s="83">
        <v>2.6</v>
      </c>
      <c r="C23" s="84"/>
      <c r="D23" s="7">
        <v>0.15</v>
      </c>
      <c r="E23" s="7">
        <v>0.85</v>
      </c>
      <c r="H23" s="6">
        <f t="shared" si="0"/>
        <v>2.5499999999999998</v>
      </c>
      <c r="I23">
        <f t="shared" si="1"/>
        <v>0.10834990684657694</v>
      </c>
      <c r="J23">
        <f t="shared" si="2"/>
        <v>0.66409879609756106</v>
      </c>
      <c r="K23">
        <f t="shared" si="3"/>
        <v>8.1684151920000003E-2</v>
      </c>
    </row>
    <row r="24" spans="1:11" ht="15" customHeight="1" x14ac:dyDescent="0.25">
      <c r="A24" s="3" t="s">
        <v>30</v>
      </c>
      <c r="B24" s="81">
        <v>2.6</v>
      </c>
      <c r="C24" s="82"/>
      <c r="D24" s="7">
        <v>0.15</v>
      </c>
      <c r="E24" s="7">
        <v>0.85</v>
      </c>
      <c r="H24" s="6">
        <f t="shared" si="0"/>
        <v>2.5499999999999998</v>
      </c>
      <c r="I24">
        <f t="shared" si="1"/>
        <v>0.10834990684657694</v>
      </c>
      <c r="J24">
        <f t="shared" si="2"/>
        <v>0.66409879609756106</v>
      </c>
      <c r="K24">
        <f t="shared" si="3"/>
        <v>8.1684151920000003E-2</v>
      </c>
    </row>
    <row r="25" spans="1:11" ht="15" customHeight="1" x14ac:dyDescent="0.25">
      <c r="A25" s="4" t="s">
        <v>31</v>
      </c>
      <c r="B25" s="83">
        <v>2.6</v>
      </c>
      <c r="C25" s="84"/>
      <c r="D25" s="7">
        <v>0.15</v>
      </c>
      <c r="E25" s="7">
        <v>0.85</v>
      </c>
      <c r="H25" s="6">
        <f t="shared" si="0"/>
        <v>2.5499999999999998</v>
      </c>
      <c r="I25">
        <f t="shared" si="1"/>
        <v>0.10834990684657694</v>
      </c>
      <c r="J25">
        <f t="shared" si="2"/>
        <v>0.66409879609756106</v>
      </c>
      <c r="K25">
        <f t="shared" si="3"/>
        <v>8.1684151920000003E-2</v>
      </c>
    </row>
    <row r="26" spans="1:11" ht="15" customHeight="1" x14ac:dyDescent="0.25">
      <c r="A26" s="3" t="s">
        <v>32</v>
      </c>
      <c r="B26" s="81">
        <v>2.6</v>
      </c>
      <c r="C26" s="82"/>
      <c r="D26" s="7">
        <v>0.15</v>
      </c>
      <c r="E26" s="7">
        <v>0.85</v>
      </c>
      <c r="H26" s="6">
        <f t="shared" si="0"/>
        <v>2.5499999999999998</v>
      </c>
      <c r="I26">
        <f t="shared" si="1"/>
        <v>0.10834990684657694</v>
      </c>
      <c r="J26">
        <f t="shared" si="2"/>
        <v>0.66409879609756106</v>
      </c>
      <c r="K26">
        <f t="shared" si="3"/>
        <v>8.1684151920000003E-2</v>
      </c>
    </row>
    <row r="27" spans="1:11" ht="15" customHeight="1" x14ac:dyDescent="0.25">
      <c r="A27" s="4" t="s">
        <v>33</v>
      </c>
      <c r="B27" s="83">
        <v>9.8000000000000007</v>
      </c>
      <c r="C27" s="84"/>
      <c r="E27" s="8">
        <v>0.03</v>
      </c>
      <c r="F27">
        <v>0.97</v>
      </c>
      <c r="H27" s="6">
        <f t="shared" si="0"/>
        <v>9.7899999999999991</v>
      </c>
      <c r="I27">
        <f t="shared" si="1"/>
        <v>1.3339112179585966E-2</v>
      </c>
      <c r="J27">
        <f t="shared" si="2"/>
        <v>6.5094696462439039E-2</v>
      </c>
      <c r="K27">
        <f t="shared" si="3"/>
        <v>8.0066476648800022E-3</v>
      </c>
    </row>
    <row r="28" spans="1:11" ht="15" customHeight="1" x14ac:dyDescent="0.25">
      <c r="A28" s="3" t="s">
        <v>35</v>
      </c>
      <c r="B28" s="81">
        <v>7.7</v>
      </c>
      <c r="C28" s="82"/>
      <c r="E28" s="8">
        <v>0.33</v>
      </c>
      <c r="F28">
        <v>0.67</v>
      </c>
      <c r="H28" s="6">
        <f t="shared" si="0"/>
        <v>7.69</v>
      </c>
      <c r="I28">
        <f t="shared" si="1"/>
        <v>3.9633426055341654E-2</v>
      </c>
      <c r="J28">
        <f t="shared" si="2"/>
        <v>0.22841898596487806</v>
      </c>
      <c r="K28">
        <f t="shared" si="3"/>
        <v>2.809553527368E-2</v>
      </c>
    </row>
    <row r="29" spans="1:11" ht="15" customHeight="1" x14ac:dyDescent="0.25">
      <c r="A29" s="4" t="s">
        <v>37</v>
      </c>
      <c r="B29" s="83">
        <v>2.6</v>
      </c>
      <c r="C29" s="84"/>
      <c r="D29" s="7">
        <v>0.15</v>
      </c>
      <c r="E29" s="7">
        <v>0.85</v>
      </c>
      <c r="H29" s="6">
        <f t="shared" si="0"/>
        <v>2.5499999999999998</v>
      </c>
      <c r="I29">
        <f t="shared" si="1"/>
        <v>0.10834990684657694</v>
      </c>
      <c r="J29">
        <f t="shared" si="2"/>
        <v>0.66409879609756106</v>
      </c>
      <c r="K29">
        <f t="shared" si="3"/>
        <v>8.1684151920000003E-2</v>
      </c>
    </row>
    <row r="30" spans="1:11" ht="15" customHeight="1" x14ac:dyDescent="0.25">
      <c r="A30" s="3" t="s">
        <v>38</v>
      </c>
      <c r="B30" s="81">
        <v>6</v>
      </c>
      <c r="C30" s="82"/>
      <c r="E30" s="8">
        <v>0.56999999999999995</v>
      </c>
      <c r="F30">
        <v>0.43</v>
      </c>
      <c r="H30" s="6">
        <f t="shared" si="0"/>
        <v>6.01</v>
      </c>
      <c r="I30">
        <f t="shared" si="1"/>
        <v>6.0668877155946196E-2</v>
      </c>
      <c r="J30">
        <f t="shared" si="2"/>
        <v>0.35907841756682923</v>
      </c>
      <c r="K30">
        <f t="shared" si="3"/>
        <v>4.4166645360719993E-2</v>
      </c>
    </row>
    <row r="31" spans="1:11" ht="15" customHeight="1" x14ac:dyDescent="0.25">
      <c r="A31" s="4" t="s">
        <v>40</v>
      </c>
      <c r="B31" s="83">
        <v>6</v>
      </c>
      <c r="C31" s="84"/>
      <c r="E31" s="8">
        <v>0.56999999999999995</v>
      </c>
      <c r="F31">
        <v>0.43</v>
      </c>
      <c r="H31" s="6">
        <f t="shared" si="0"/>
        <v>6.01</v>
      </c>
      <c r="I31">
        <f t="shared" si="1"/>
        <v>6.0668877155946196E-2</v>
      </c>
      <c r="J31">
        <f t="shared" si="2"/>
        <v>0.35907841756682923</v>
      </c>
      <c r="K31">
        <f t="shared" si="3"/>
        <v>4.4166645360719993E-2</v>
      </c>
    </row>
    <row r="32" spans="1:11" ht="15" customHeight="1" x14ac:dyDescent="0.25">
      <c r="A32" s="3" t="s">
        <v>41</v>
      </c>
      <c r="B32" s="81">
        <v>2.6</v>
      </c>
      <c r="C32" s="82"/>
      <c r="D32" s="7">
        <v>0.15</v>
      </c>
      <c r="E32" s="7">
        <v>0.85</v>
      </c>
      <c r="H32" s="6">
        <f t="shared" si="0"/>
        <v>2.5499999999999998</v>
      </c>
      <c r="I32">
        <f t="shared" si="1"/>
        <v>0.10834990684657694</v>
      </c>
      <c r="J32">
        <f t="shared" si="2"/>
        <v>0.66409879609756106</v>
      </c>
      <c r="K32">
        <f t="shared" si="3"/>
        <v>8.1684151920000003E-2</v>
      </c>
    </row>
    <row r="33" spans="1:11" ht="15.75" customHeight="1" x14ac:dyDescent="0.25">
      <c r="A33" s="4" t="s">
        <v>42</v>
      </c>
      <c r="B33" s="83">
        <v>2.6</v>
      </c>
      <c r="C33" s="84"/>
      <c r="D33" s="7">
        <v>0.15</v>
      </c>
      <c r="E33" s="7">
        <v>0.85</v>
      </c>
      <c r="H33" s="6">
        <f t="shared" si="0"/>
        <v>2.5499999999999998</v>
      </c>
      <c r="I33">
        <f t="shared" si="1"/>
        <v>0.10834990684657694</v>
      </c>
      <c r="J33">
        <f t="shared" si="2"/>
        <v>0.66409879609756106</v>
      </c>
      <c r="K33">
        <f t="shared" si="3"/>
        <v>8.1684151920000003E-2</v>
      </c>
    </row>
    <row r="34" spans="1:11" ht="15.75" customHeight="1" x14ac:dyDescent="0.25">
      <c r="A34" s="3" t="s">
        <v>43</v>
      </c>
      <c r="B34" s="81">
        <v>2.6</v>
      </c>
      <c r="C34" s="82"/>
      <c r="D34" s="7">
        <v>0.15</v>
      </c>
      <c r="E34" s="7">
        <v>0.85</v>
      </c>
      <c r="H34" s="6">
        <f t="shared" si="0"/>
        <v>2.5499999999999998</v>
      </c>
      <c r="I34">
        <f t="shared" si="1"/>
        <v>0.10834990684657694</v>
      </c>
      <c r="J34">
        <f t="shared" si="2"/>
        <v>0.66409879609756106</v>
      </c>
      <c r="K34">
        <f t="shared" si="3"/>
        <v>8.1684151920000003E-2</v>
      </c>
    </row>
    <row r="35" spans="1:11" ht="15.75" customHeight="1" x14ac:dyDescent="0.25">
      <c r="A35" s="4" t="s">
        <v>44</v>
      </c>
      <c r="B35" s="83">
        <v>2.6</v>
      </c>
      <c r="C35" s="84"/>
      <c r="D35" s="7">
        <v>0.15</v>
      </c>
      <c r="E35" s="7">
        <v>0.85</v>
      </c>
      <c r="H35" s="6">
        <f t="shared" si="0"/>
        <v>2.5499999999999998</v>
      </c>
      <c r="I35">
        <f t="shared" si="1"/>
        <v>0.10834990684657694</v>
      </c>
      <c r="J35">
        <f t="shared" si="2"/>
        <v>0.66409879609756106</v>
      </c>
      <c r="K35">
        <f t="shared" si="3"/>
        <v>8.1684151920000003E-2</v>
      </c>
    </row>
    <row r="36" spans="1:11" ht="15.75" customHeight="1" x14ac:dyDescent="0.25">
      <c r="A36" s="3" t="s">
        <v>45</v>
      </c>
      <c r="B36" s="81">
        <v>2.6</v>
      </c>
      <c r="C36" s="82"/>
      <c r="D36" s="7">
        <v>0.15</v>
      </c>
      <c r="E36" s="7">
        <v>0.85</v>
      </c>
      <c r="H36" s="6">
        <f t="shared" si="0"/>
        <v>2.5499999999999998</v>
      </c>
      <c r="I36">
        <f t="shared" si="1"/>
        <v>0.10834990684657694</v>
      </c>
      <c r="J36">
        <f t="shared" si="2"/>
        <v>0.66409879609756106</v>
      </c>
      <c r="K36">
        <f t="shared" si="3"/>
        <v>8.1684151920000003E-2</v>
      </c>
    </row>
    <row r="37" spans="1:11" ht="15.75" customHeight="1" x14ac:dyDescent="0.25">
      <c r="A37" s="4" t="s">
        <v>46</v>
      </c>
      <c r="B37" s="83">
        <v>5.8</v>
      </c>
      <c r="C37" s="84"/>
      <c r="E37" s="8">
        <v>0.6</v>
      </c>
      <c r="F37">
        <v>0.4</v>
      </c>
      <c r="H37" s="6">
        <f t="shared" si="0"/>
        <v>5.8</v>
      </c>
      <c r="I37">
        <f t="shared" si="1"/>
        <v>6.3298308543521753E-2</v>
      </c>
      <c r="J37">
        <f t="shared" si="2"/>
        <v>0.37541084651707313</v>
      </c>
      <c r="K37">
        <f t="shared" si="3"/>
        <v>4.6175534121599991E-2</v>
      </c>
    </row>
    <row r="38" spans="1:11" ht="15.75" customHeight="1" x14ac:dyDescent="0.25">
      <c r="A38" s="3" t="s">
        <v>47</v>
      </c>
      <c r="B38" s="81">
        <v>2.6</v>
      </c>
      <c r="C38" s="82"/>
      <c r="D38" s="7">
        <v>0.15</v>
      </c>
      <c r="E38" s="7">
        <v>0.85</v>
      </c>
      <c r="H38" s="6">
        <f t="shared" si="0"/>
        <v>2.5499999999999998</v>
      </c>
      <c r="I38">
        <f t="shared" si="1"/>
        <v>0.10834990684657694</v>
      </c>
      <c r="J38">
        <f t="shared" si="2"/>
        <v>0.66409879609756106</v>
      </c>
      <c r="K38">
        <f t="shared" si="3"/>
        <v>8.1684151920000003E-2</v>
      </c>
    </row>
    <row r="39" spans="1:11" ht="15" customHeight="1" x14ac:dyDescent="0.25">
      <c r="A39" s="3" t="s">
        <v>48</v>
      </c>
      <c r="B39" s="87">
        <v>5.5</v>
      </c>
      <c r="C39" s="88"/>
      <c r="E39" s="8">
        <v>0.65</v>
      </c>
      <c r="F39">
        <v>0.35</v>
      </c>
      <c r="H39" s="6">
        <f t="shared" si="0"/>
        <v>5.45</v>
      </c>
      <c r="I39">
        <f t="shared" si="1"/>
        <v>6.7680694189481042E-2</v>
      </c>
      <c r="J39">
        <f t="shared" si="2"/>
        <v>0.40263156143414636</v>
      </c>
      <c r="K39">
        <f t="shared" si="3"/>
        <v>4.9523682056400002E-2</v>
      </c>
    </row>
    <row r="40" spans="1:11" ht="15" customHeight="1" x14ac:dyDescent="0.25">
      <c r="A40" s="4" t="s">
        <v>50</v>
      </c>
      <c r="B40" s="85">
        <v>5.5</v>
      </c>
      <c r="C40" s="86"/>
      <c r="E40" s="8">
        <v>0.65</v>
      </c>
      <c r="F40">
        <v>0.35</v>
      </c>
      <c r="H40" s="6">
        <f t="shared" si="0"/>
        <v>5.45</v>
      </c>
      <c r="I40">
        <f t="shared" si="1"/>
        <v>6.7680694189481042E-2</v>
      </c>
      <c r="J40">
        <f t="shared" si="2"/>
        <v>0.40263156143414636</v>
      </c>
      <c r="K40">
        <f t="shared" si="3"/>
        <v>4.9523682056400002E-2</v>
      </c>
    </row>
    <row r="41" spans="1:11" ht="15" customHeight="1" x14ac:dyDescent="0.25">
      <c r="A41" s="3" t="s">
        <v>51</v>
      </c>
      <c r="B41" s="73">
        <v>10</v>
      </c>
      <c r="C41" s="74"/>
      <c r="F41">
        <v>1</v>
      </c>
      <c r="H41" s="6">
        <f t="shared" si="0"/>
        <v>10</v>
      </c>
      <c r="I41">
        <f t="shared" si="1"/>
        <v>1.0709680792010399E-2</v>
      </c>
      <c r="J41">
        <f t="shared" si="2"/>
        <v>4.8762267512195118E-2</v>
      </c>
      <c r="K41">
        <f t="shared" si="3"/>
        <v>5.9977589039999996E-3</v>
      </c>
    </row>
    <row r="42" spans="1:11" ht="15" customHeight="1" x14ac:dyDescent="0.25">
      <c r="A42" s="4" t="s">
        <v>52</v>
      </c>
      <c r="B42" s="85">
        <v>10</v>
      </c>
      <c r="C42" s="86"/>
      <c r="F42">
        <v>1</v>
      </c>
      <c r="H42" s="6">
        <f t="shared" si="0"/>
        <v>10</v>
      </c>
      <c r="I42">
        <f t="shared" si="1"/>
        <v>1.0709680792010399E-2</v>
      </c>
      <c r="J42">
        <f t="shared" si="2"/>
        <v>4.8762267512195118E-2</v>
      </c>
      <c r="K42">
        <f t="shared" si="3"/>
        <v>5.9977589039999996E-3</v>
      </c>
    </row>
    <row r="43" spans="1:11" ht="15" customHeight="1" x14ac:dyDescent="0.25">
      <c r="A43" s="3" t="s">
        <v>53</v>
      </c>
      <c r="B43" s="73">
        <v>2.6</v>
      </c>
      <c r="C43" s="74"/>
      <c r="D43" s="7">
        <v>0.15</v>
      </c>
      <c r="E43" s="7">
        <v>0.85</v>
      </c>
      <c r="H43" s="6">
        <f t="shared" si="0"/>
        <v>2.5499999999999998</v>
      </c>
      <c r="I43">
        <f t="shared" si="1"/>
        <v>0.10834990684657694</v>
      </c>
      <c r="J43">
        <f t="shared" si="2"/>
        <v>0.66409879609756106</v>
      </c>
      <c r="K43">
        <f t="shared" si="3"/>
        <v>8.1684151920000003E-2</v>
      </c>
    </row>
    <row r="44" spans="1:11" ht="15" customHeight="1" x14ac:dyDescent="0.25">
      <c r="A44" s="4" t="s">
        <v>54</v>
      </c>
      <c r="B44" s="85">
        <v>3.4</v>
      </c>
      <c r="C44" s="86"/>
      <c r="E44" s="8">
        <v>0.95</v>
      </c>
      <c r="F44">
        <v>0.05</v>
      </c>
      <c r="H44" s="6">
        <f t="shared" si="0"/>
        <v>3.3499999999999996</v>
      </c>
      <c r="I44">
        <f t="shared" si="1"/>
        <v>9.3975008065236718E-2</v>
      </c>
      <c r="J44">
        <f t="shared" si="2"/>
        <v>0.5659558509365854</v>
      </c>
      <c r="K44">
        <f t="shared" si="3"/>
        <v>6.9612569665200005E-2</v>
      </c>
    </row>
    <row r="45" spans="1:11" ht="15" customHeight="1" x14ac:dyDescent="0.25">
      <c r="A45" s="3" t="s">
        <v>56</v>
      </c>
      <c r="B45" s="73">
        <v>10</v>
      </c>
      <c r="C45" s="74"/>
      <c r="F45">
        <v>1</v>
      </c>
      <c r="H45" s="6">
        <f t="shared" si="0"/>
        <v>10</v>
      </c>
      <c r="I45">
        <f t="shared" si="1"/>
        <v>1.0709680792010399E-2</v>
      </c>
      <c r="J45">
        <f t="shared" si="2"/>
        <v>4.8762267512195118E-2</v>
      </c>
      <c r="K45">
        <f t="shared" si="3"/>
        <v>5.9977589039999996E-3</v>
      </c>
    </row>
    <row r="46" spans="1:11" ht="15" customHeight="1" x14ac:dyDescent="0.25">
      <c r="A46" s="4" t="s">
        <v>57</v>
      </c>
      <c r="B46" s="85">
        <v>10</v>
      </c>
      <c r="C46" s="86"/>
      <c r="F46">
        <v>1</v>
      </c>
      <c r="H46" s="6">
        <f t="shared" si="0"/>
        <v>10</v>
      </c>
      <c r="I46">
        <f t="shared" si="1"/>
        <v>1.0709680792010399E-2</v>
      </c>
      <c r="J46">
        <f t="shared" si="2"/>
        <v>4.8762267512195118E-2</v>
      </c>
      <c r="K46">
        <f t="shared" si="3"/>
        <v>5.9977589039999996E-3</v>
      </c>
    </row>
    <row r="47" spans="1:11" ht="15" customHeight="1" x14ac:dyDescent="0.25">
      <c r="A47" s="3" t="s">
        <v>58</v>
      </c>
      <c r="B47" s="73">
        <v>10</v>
      </c>
      <c r="C47" s="74"/>
      <c r="F47">
        <v>1</v>
      </c>
      <c r="H47" s="6">
        <f t="shared" si="0"/>
        <v>10</v>
      </c>
      <c r="I47">
        <f t="shared" si="1"/>
        <v>1.0709680792010399E-2</v>
      </c>
      <c r="J47">
        <f t="shared" si="2"/>
        <v>4.8762267512195118E-2</v>
      </c>
      <c r="K47">
        <f t="shared" si="3"/>
        <v>5.9977589039999996E-3</v>
      </c>
    </row>
    <row r="48" spans="1:11" ht="15" customHeight="1" x14ac:dyDescent="0.25">
      <c r="A48" s="4" t="s">
        <v>59</v>
      </c>
      <c r="B48" s="85">
        <v>2.6</v>
      </c>
      <c r="C48" s="86"/>
      <c r="D48" s="7">
        <v>0.15</v>
      </c>
      <c r="E48" s="7">
        <v>0.85</v>
      </c>
      <c r="H48" s="6">
        <f t="shared" si="0"/>
        <v>2.5499999999999998</v>
      </c>
      <c r="I48">
        <f t="shared" si="1"/>
        <v>0.10834990684657694</v>
      </c>
      <c r="J48">
        <f t="shared" si="2"/>
        <v>0.66409879609756106</v>
      </c>
      <c r="K48">
        <f t="shared" si="3"/>
        <v>8.1684151920000003E-2</v>
      </c>
    </row>
    <row r="49" spans="1:11" ht="15" customHeight="1" x14ac:dyDescent="0.25">
      <c r="A49" s="3" t="s">
        <v>60</v>
      </c>
      <c r="B49" s="73">
        <v>2.7</v>
      </c>
      <c r="C49" s="74"/>
      <c r="D49">
        <v>0.1</v>
      </c>
      <c r="E49">
        <v>0.9</v>
      </c>
      <c r="H49" s="6">
        <f t="shared" si="0"/>
        <v>2.7</v>
      </c>
      <c r="I49">
        <f t="shared" si="1"/>
        <v>0.1050190691347833</v>
      </c>
      <c r="J49">
        <f t="shared" si="2"/>
        <v>0.64045805268292688</v>
      </c>
      <c r="K49">
        <f t="shared" si="3"/>
        <v>7.8776340480000012E-2</v>
      </c>
    </row>
    <row r="50" spans="1:11" ht="15" customHeight="1" x14ac:dyDescent="0.25">
      <c r="A50" s="4" t="s">
        <v>62</v>
      </c>
      <c r="B50" s="85">
        <v>2.7</v>
      </c>
      <c r="C50" s="86"/>
      <c r="D50">
        <v>0.1</v>
      </c>
      <c r="E50">
        <v>0.9</v>
      </c>
      <c r="H50" s="6">
        <f t="shared" si="0"/>
        <v>2.7</v>
      </c>
      <c r="I50">
        <f t="shared" si="1"/>
        <v>0.1050190691347833</v>
      </c>
      <c r="J50">
        <f t="shared" si="2"/>
        <v>0.64045805268292688</v>
      </c>
      <c r="K50">
        <f t="shared" si="3"/>
        <v>7.8776340480000012E-2</v>
      </c>
    </row>
    <row r="51" spans="1:11" ht="15" customHeight="1" x14ac:dyDescent="0.25">
      <c r="A51" s="3" t="s">
        <v>63</v>
      </c>
      <c r="B51" s="73">
        <v>3</v>
      </c>
      <c r="C51" s="74"/>
      <c r="E51">
        <v>1</v>
      </c>
      <c r="F51">
        <v>0</v>
      </c>
      <c r="H51" s="6">
        <f t="shared" si="0"/>
        <v>3</v>
      </c>
      <c r="I51">
        <f t="shared" si="1"/>
        <v>9.8357393711196006E-2</v>
      </c>
      <c r="J51">
        <f t="shared" si="2"/>
        <v>0.59317656585365852</v>
      </c>
      <c r="K51">
        <f t="shared" si="3"/>
        <v>7.2960717600000002E-2</v>
      </c>
    </row>
    <row r="52" spans="1:11" ht="15" customHeight="1" x14ac:dyDescent="0.25">
      <c r="A52" s="4" t="s">
        <v>65</v>
      </c>
      <c r="B52" s="85">
        <v>2.6</v>
      </c>
      <c r="C52" s="86"/>
      <c r="D52" s="7">
        <v>0.15</v>
      </c>
      <c r="E52" s="7">
        <v>0.85</v>
      </c>
      <c r="H52" s="6">
        <f t="shared" si="0"/>
        <v>2.5499999999999998</v>
      </c>
      <c r="I52">
        <f t="shared" si="1"/>
        <v>0.10834990684657694</v>
      </c>
      <c r="J52">
        <f t="shared" si="2"/>
        <v>0.66409879609756106</v>
      </c>
      <c r="K52">
        <f t="shared" si="3"/>
        <v>8.1684151920000003E-2</v>
      </c>
    </row>
    <row r="53" spans="1:11" ht="15" customHeight="1" x14ac:dyDescent="0.25">
      <c r="A53" s="3" t="s">
        <v>66</v>
      </c>
      <c r="B53" s="73">
        <v>2.6</v>
      </c>
      <c r="C53" s="74"/>
      <c r="D53" s="7">
        <v>0.15</v>
      </c>
      <c r="E53" s="7">
        <v>0.85</v>
      </c>
      <c r="H53" s="6">
        <f t="shared" si="0"/>
        <v>2.5499999999999998</v>
      </c>
      <c r="I53">
        <f t="shared" si="1"/>
        <v>0.10834990684657694</v>
      </c>
      <c r="J53">
        <f t="shared" si="2"/>
        <v>0.66409879609756106</v>
      </c>
      <c r="K53">
        <f t="shared" si="3"/>
        <v>8.1684151920000003E-2</v>
      </c>
    </row>
    <row r="54" spans="1:11" ht="15" customHeight="1" x14ac:dyDescent="0.25">
      <c r="A54" s="4" t="s">
        <v>67</v>
      </c>
      <c r="B54" s="85">
        <v>2.6</v>
      </c>
      <c r="C54" s="86"/>
      <c r="D54" s="7">
        <v>0.15</v>
      </c>
      <c r="E54" s="7">
        <v>0.85</v>
      </c>
      <c r="H54" s="6">
        <f t="shared" si="0"/>
        <v>2.5499999999999998</v>
      </c>
      <c r="I54">
        <f t="shared" si="1"/>
        <v>0.10834990684657694</v>
      </c>
      <c r="J54">
        <f t="shared" si="2"/>
        <v>0.66409879609756106</v>
      </c>
      <c r="K54">
        <f t="shared" si="3"/>
        <v>8.1684151920000003E-2</v>
      </c>
    </row>
    <row r="55" spans="1:11" ht="15" customHeight="1" x14ac:dyDescent="0.25">
      <c r="A55" s="3" t="s">
        <v>68</v>
      </c>
      <c r="B55" s="73">
        <v>2.6</v>
      </c>
      <c r="C55" s="74"/>
      <c r="D55" s="7">
        <v>0.15</v>
      </c>
      <c r="E55" s="7">
        <v>0.85</v>
      </c>
      <c r="H55" s="6">
        <f t="shared" si="0"/>
        <v>2.5499999999999998</v>
      </c>
      <c r="I55">
        <f t="shared" si="1"/>
        <v>0.10834990684657694</v>
      </c>
      <c r="J55">
        <f t="shared" si="2"/>
        <v>0.66409879609756106</v>
      </c>
      <c r="K55">
        <f t="shared" si="3"/>
        <v>8.1684151920000003E-2</v>
      </c>
    </row>
    <row r="56" spans="1:11" ht="15" customHeight="1" x14ac:dyDescent="0.25">
      <c r="A56" s="4" t="s">
        <v>69</v>
      </c>
      <c r="B56" s="85">
        <v>9.6999999999999993</v>
      </c>
      <c r="C56" s="86"/>
      <c r="E56" s="8">
        <v>0.04</v>
      </c>
      <c r="F56">
        <v>0.96</v>
      </c>
      <c r="H56" s="6">
        <f t="shared" si="0"/>
        <v>9.7199999999999989</v>
      </c>
      <c r="I56">
        <f t="shared" si="1"/>
        <v>1.4215589308777823E-2</v>
      </c>
      <c r="J56">
        <f t="shared" si="2"/>
        <v>7.0538839445853665E-2</v>
      </c>
      <c r="K56">
        <f t="shared" si="3"/>
        <v>8.6762772518400016E-3</v>
      </c>
    </row>
    <row r="57" spans="1:11" ht="15" customHeight="1" x14ac:dyDescent="0.25">
      <c r="A57" s="3" t="s">
        <v>70</v>
      </c>
      <c r="B57" s="73">
        <v>2.6</v>
      </c>
      <c r="C57" s="74"/>
      <c r="D57" s="7">
        <v>0.15</v>
      </c>
      <c r="E57" s="7">
        <v>0.85</v>
      </c>
      <c r="H57" s="6">
        <f t="shared" si="0"/>
        <v>2.5499999999999998</v>
      </c>
      <c r="I57">
        <f t="shared" si="1"/>
        <v>0.10834990684657694</v>
      </c>
      <c r="J57">
        <f t="shared" si="2"/>
        <v>0.66409879609756106</v>
      </c>
      <c r="K57">
        <f t="shared" si="3"/>
        <v>8.1684151920000003E-2</v>
      </c>
    </row>
    <row r="58" spans="1:11" ht="15" customHeight="1" x14ac:dyDescent="0.25">
      <c r="A58" s="4" t="s">
        <v>71</v>
      </c>
      <c r="B58" s="85">
        <v>3.8</v>
      </c>
      <c r="C58" s="86"/>
      <c r="E58" s="8">
        <v>0.89</v>
      </c>
      <c r="F58">
        <v>0.11</v>
      </c>
      <c r="H58" s="6">
        <f t="shared" si="0"/>
        <v>3.77</v>
      </c>
      <c r="I58">
        <f t="shared" si="1"/>
        <v>8.8716145290085605E-2</v>
      </c>
      <c r="J58">
        <f t="shared" si="2"/>
        <v>0.5332909930360975</v>
      </c>
      <c r="K58">
        <f t="shared" si="3"/>
        <v>6.5594792143439995E-2</v>
      </c>
    </row>
    <row r="59" spans="1:11" ht="15" customHeight="1" x14ac:dyDescent="0.25">
      <c r="A59" s="3" t="s">
        <v>73</v>
      </c>
      <c r="B59" s="73">
        <v>3.6</v>
      </c>
      <c r="C59" s="74"/>
      <c r="E59" s="8">
        <v>0.91</v>
      </c>
      <c r="F59">
        <v>0.09</v>
      </c>
      <c r="H59" s="6">
        <f t="shared" si="0"/>
        <v>3.63</v>
      </c>
      <c r="I59">
        <f t="shared" si="1"/>
        <v>9.0469099548469295E-2</v>
      </c>
      <c r="J59">
        <f t="shared" si="2"/>
        <v>0.54417927900292684</v>
      </c>
      <c r="K59">
        <f t="shared" si="3"/>
        <v>6.6934051317359994E-2</v>
      </c>
    </row>
    <row r="60" spans="1:11" ht="15" customHeight="1" x14ac:dyDescent="0.25">
      <c r="A60" s="4" t="s">
        <v>75</v>
      </c>
      <c r="B60" s="85">
        <v>10</v>
      </c>
      <c r="C60" s="86"/>
      <c r="F60">
        <v>1</v>
      </c>
      <c r="H60" s="6">
        <f t="shared" si="0"/>
        <v>10</v>
      </c>
      <c r="I60">
        <f t="shared" si="1"/>
        <v>1.0709680792010399E-2</v>
      </c>
      <c r="J60">
        <f t="shared" si="2"/>
        <v>4.8762267512195118E-2</v>
      </c>
      <c r="K60">
        <f t="shared" si="3"/>
        <v>5.9977589039999996E-3</v>
      </c>
    </row>
    <row r="61" spans="1:11" ht="15" customHeight="1" x14ac:dyDescent="0.25">
      <c r="A61" s="3" t="s">
        <v>76</v>
      </c>
      <c r="B61" s="73">
        <v>2.6</v>
      </c>
      <c r="C61" s="74"/>
      <c r="D61" s="7">
        <v>0.15</v>
      </c>
      <c r="E61" s="7">
        <v>0.85</v>
      </c>
      <c r="H61" s="6">
        <f t="shared" si="0"/>
        <v>2.5499999999999998</v>
      </c>
      <c r="I61">
        <f t="shared" si="1"/>
        <v>0.10834990684657694</v>
      </c>
      <c r="J61">
        <f t="shared" si="2"/>
        <v>0.66409879609756106</v>
      </c>
      <c r="K61">
        <f t="shared" si="3"/>
        <v>8.1684151920000003E-2</v>
      </c>
    </row>
    <row r="62" spans="1:11" x14ac:dyDescent="0.25">
      <c r="A62" s="97" t="s">
        <v>222</v>
      </c>
      <c r="B62" s="98">
        <v>0</v>
      </c>
      <c r="C62" s="99"/>
      <c r="D62" s="100">
        <v>1</v>
      </c>
      <c r="E62" s="100">
        <v>0</v>
      </c>
      <c r="F62" s="101"/>
      <c r="G62" s="101"/>
      <c r="H62" s="102">
        <f t="shared" ref="H62" si="4">D62*0+E62*3 +F62*10</f>
        <v>0</v>
      </c>
      <c r="I62" s="101">
        <f t="shared" ref="I62:I73" si="5">3.6*(D62*P$4+E62*P$6+F62*(P$5+P$10)/2)</f>
        <v>0.16497414794706891</v>
      </c>
      <c r="J62" s="101">
        <f t="shared" ref="J62:J73" si="6">3.6*(D62*U$4+E62*U$6+F62*(U$5+U$10)/2)</f>
        <v>1.0659914341463415</v>
      </c>
      <c r="K62" s="101">
        <f t="shared" ref="K62:K73" si="7">J62*0.123</f>
        <v>0.13111694639999999</v>
      </c>
    </row>
    <row r="63" spans="1:11" x14ac:dyDescent="0.25">
      <c r="A63" t="s">
        <v>211</v>
      </c>
      <c r="B63" s="73">
        <v>0</v>
      </c>
      <c r="C63" s="74"/>
      <c r="D63" s="7">
        <v>1</v>
      </c>
      <c r="E63" s="7">
        <v>0</v>
      </c>
      <c r="H63" s="6">
        <f t="shared" si="0"/>
        <v>0</v>
      </c>
      <c r="I63">
        <f t="shared" si="5"/>
        <v>0.16497414794706891</v>
      </c>
      <c r="J63">
        <f t="shared" si="6"/>
        <v>1.0659914341463415</v>
      </c>
      <c r="K63">
        <f t="shared" si="7"/>
        <v>0.13111694639999999</v>
      </c>
    </row>
    <row r="64" spans="1:11" x14ac:dyDescent="0.25">
      <c r="A64" t="s">
        <v>212</v>
      </c>
      <c r="B64" s="73">
        <v>0</v>
      </c>
      <c r="C64" s="74"/>
      <c r="D64" s="7">
        <v>1</v>
      </c>
      <c r="E64" s="7">
        <v>0</v>
      </c>
      <c r="H64" s="6">
        <f t="shared" si="0"/>
        <v>0</v>
      </c>
      <c r="I64">
        <f t="shared" si="5"/>
        <v>0.16497414794706891</v>
      </c>
      <c r="J64">
        <f t="shared" si="6"/>
        <v>1.0659914341463415</v>
      </c>
      <c r="K64">
        <f t="shared" si="7"/>
        <v>0.13111694639999999</v>
      </c>
    </row>
    <row r="65" spans="1:11" x14ac:dyDescent="0.25">
      <c r="A65" t="s">
        <v>134</v>
      </c>
      <c r="B65" s="73">
        <v>0</v>
      </c>
      <c r="C65" s="74"/>
      <c r="D65" s="7">
        <v>1</v>
      </c>
      <c r="E65" s="7">
        <v>0</v>
      </c>
      <c r="H65" s="6">
        <f t="shared" si="0"/>
        <v>0</v>
      </c>
      <c r="I65">
        <f t="shared" si="5"/>
        <v>0.16497414794706891</v>
      </c>
      <c r="J65">
        <f t="shared" si="6"/>
        <v>1.0659914341463415</v>
      </c>
      <c r="K65">
        <f t="shared" si="7"/>
        <v>0.13111694639999999</v>
      </c>
    </row>
    <row r="66" spans="1:11" x14ac:dyDescent="0.25">
      <c r="A66" t="s">
        <v>213</v>
      </c>
      <c r="B66" s="73">
        <v>0</v>
      </c>
      <c r="C66" s="74"/>
      <c r="D66" s="7">
        <v>1</v>
      </c>
      <c r="E66" s="7">
        <v>0</v>
      </c>
      <c r="H66" s="6">
        <f t="shared" si="0"/>
        <v>0</v>
      </c>
      <c r="I66">
        <f t="shared" si="5"/>
        <v>0.16497414794706891</v>
      </c>
      <c r="J66">
        <f t="shared" si="6"/>
        <v>1.0659914341463415</v>
      </c>
      <c r="K66">
        <f t="shared" si="7"/>
        <v>0.13111694639999999</v>
      </c>
    </row>
    <row r="67" spans="1:11" x14ac:dyDescent="0.25">
      <c r="A67" t="s">
        <v>214</v>
      </c>
      <c r="B67" s="73">
        <v>0</v>
      </c>
      <c r="C67" s="74"/>
      <c r="D67" s="7">
        <v>1</v>
      </c>
      <c r="E67" s="7">
        <v>0</v>
      </c>
      <c r="H67" s="6">
        <f t="shared" si="0"/>
        <v>0</v>
      </c>
      <c r="I67">
        <f t="shared" si="5"/>
        <v>0.16497414794706891</v>
      </c>
      <c r="J67">
        <f t="shared" si="6"/>
        <v>1.0659914341463415</v>
      </c>
      <c r="K67">
        <f t="shared" si="7"/>
        <v>0.13111694639999999</v>
      </c>
    </row>
    <row r="68" spans="1:11" x14ac:dyDescent="0.25">
      <c r="A68" t="s">
        <v>215</v>
      </c>
      <c r="B68" s="73">
        <v>0</v>
      </c>
      <c r="C68" s="74"/>
      <c r="D68" s="7">
        <v>1</v>
      </c>
      <c r="E68" s="7">
        <v>0</v>
      </c>
      <c r="H68" s="6">
        <f t="shared" si="0"/>
        <v>0</v>
      </c>
      <c r="I68">
        <f t="shared" si="5"/>
        <v>0.16497414794706891</v>
      </c>
      <c r="J68">
        <f t="shared" si="6"/>
        <v>1.0659914341463415</v>
      </c>
      <c r="K68">
        <f t="shared" si="7"/>
        <v>0.13111694639999999</v>
      </c>
    </row>
    <row r="69" spans="1:11" x14ac:dyDescent="0.25">
      <c r="A69" t="s">
        <v>145</v>
      </c>
      <c r="B69" s="73">
        <v>0</v>
      </c>
      <c r="C69" s="74"/>
      <c r="D69" s="7">
        <v>1</v>
      </c>
      <c r="E69" s="7">
        <v>0</v>
      </c>
      <c r="H69" s="6">
        <f t="shared" ref="H69:H73" si="8">D69*0+E69*3 +F69*10</f>
        <v>0</v>
      </c>
      <c r="I69">
        <f t="shared" si="5"/>
        <v>0.16497414794706891</v>
      </c>
      <c r="J69">
        <f t="shared" si="6"/>
        <v>1.0659914341463415</v>
      </c>
      <c r="K69">
        <f t="shared" si="7"/>
        <v>0.13111694639999999</v>
      </c>
    </row>
    <row r="70" spans="1:11" x14ac:dyDescent="0.25">
      <c r="A70" t="s">
        <v>216</v>
      </c>
      <c r="B70" s="73">
        <v>0</v>
      </c>
      <c r="C70" s="74"/>
      <c r="D70" s="7">
        <v>1</v>
      </c>
      <c r="E70" s="7">
        <v>0</v>
      </c>
      <c r="H70" s="6">
        <f t="shared" si="8"/>
        <v>0</v>
      </c>
      <c r="I70">
        <f t="shared" si="5"/>
        <v>0.16497414794706891</v>
      </c>
      <c r="J70">
        <f t="shared" si="6"/>
        <v>1.0659914341463415</v>
      </c>
      <c r="K70">
        <f t="shared" si="7"/>
        <v>0.13111694639999999</v>
      </c>
    </row>
    <row r="71" spans="1:11" x14ac:dyDescent="0.25">
      <c r="A71" t="s">
        <v>217</v>
      </c>
      <c r="B71" s="73">
        <v>0</v>
      </c>
      <c r="C71" s="74"/>
      <c r="D71" s="7">
        <v>1</v>
      </c>
      <c r="E71" s="7">
        <v>0</v>
      </c>
      <c r="H71" s="6">
        <f t="shared" si="8"/>
        <v>0</v>
      </c>
      <c r="I71">
        <f t="shared" si="5"/>
        <v>0.16497414794706891</v>
      </c>
      <c r="J71">
        <f t="shared" si="6"/>
        <v>1.0659914341463415</v>
      </c>
      <c r="K71">
        <f t="shared" si="7"/>
        <v>0.13111694639999999</v>
      </c>
    </row>
    <row r="72" spans="1:11" x14ac:dyDescent="0.25">
      <c r="A72" t="s">
        <v>218</v>
      </c>
      <c r="B72" s="73">
        <v>0</v>
      </c>
      <c r="C72" s="74"/>
      <c r="D72" s="7">
        <v>1</v>
      </c>
      <c r="E72" s="7">
        <v>0</v>
      </c>
      <c r="H72" s="6">
        <f t="shared" si="8"/>
        <v>0</v>
      </c>
      <c r="I72">
        <f t="shared" si="5"/>
        <v>0.16497414794706891</v>
      </c>
      <c r="J72">
        <f t="shared" si="6"/>
        <v>1.0659914341463415</v>
      </c>
      <c r="K72">
        <f t="shared" si="7"/>
        <v>0.13111694639999999</v>
      </c>
    </row>
    <row r="73" spans="1:11" x14ac:dyDescent="0.25">
      <c r="A73" t="s">
        <v>219</v>
      </c>
      <c r="B73" s="73">
        <v>0</v>
      </c>
      <c r="C73" s="74"/>
      <c r="D73" s="7">
        <v>1</v>
      </c>
      <c r="E73" s="7">
        <v>0</v>
      </c>
      <c r="H73" s="6">
        <f t="shared" si="8"/>
        <v>0</v>
      </c>
      <c r="I73">
        <f t="shared" si="5"/>
        <v>0.16497414794706891</v>
      </c>
      <c r="J73">
        <f t="shared" si="6"/>
        <v>1.0659914341463415</v>
      </c>
      <c r="K73">
        <f t="shared" si="7"/>
        <v>0.13111694639999999</v>
      </c>
    </row>
  </sheetData>
  <mergeCells count="73">
    <mergeCell ref="B62:C62"/>
    <mergeCell ref="B59:C59"/>
    <mergeCell ref="B60:C60"/>
    <mergeCell ref="B61:C61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6:C36"/>
    <mergeCell ref="B37:C37"/>
    <mergeCell ref="B38:C38"/>
    <mergeCell ref="B30:C30"/>
    <mergeCell ref="B31:C31"/>
    <mergeCell ref="B32:C32"/>
    <mergeCell ref="B33:C33"/>
    <mergeCell ref="B34:C34"/>
    <mergeCell ref="B26:C26"/>
    <mergeCell ref="B27:C27"/>
    <mergeCell ref="B28:C28"/>
    <mergeCell ref="B29:C29"/>
    <mergeCell ref="B35:C35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D1"/>
    <mergeCell ref="A2:A3"/>
    <mergeCell ref="B3:C3"/>
    <mergeCell ref="B4:C4"/>
    <mergeCell ref="B63:C6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3514B-1146-48EB-9D8C-D455C66C8D62}">
  <dimension ref="A1:BB73"/>
  <sheetViews>
    <sheetView tabSelected="1" workbookViewId="0">
      <selection activeCell="A62" sqref="A62:U73"/>
    </sheetView>
  </sheetViews>
  <sheetFormatPr defaultRowHeight="13.2" x14ac:dyDescent="0.25"/>
  <cols>
    <col min="1" max="1" width="21" customWidth="1"/>
    <col min="8" max="8" width="9.6640625" customWidth="1"/>
    <col min="20" max="20" width="3.6640625" customWidth="1"/>
    <col min="21" max="21" width="10.77734375" customWidth="1"/>
    <col min="29" max="29" width="2.6640625" customWidth="1"/>
    <col min="31" max="31" width="10.77734375" customWidth="1"/>
    <col min="32" max="32" width="3.109375" customWidth="1"/>
    <col min="33" max="33" width="7.33203125" customWidth="1"/>
    <col min="34" max="34" width="28.21875" customWidth="1"/>
    <col min="53" max="53" width="3.44140625" customWidth="1"/>
    <col min="54" max="54" width="11.88671875" customWidth="1"/>
  </cols>
  <sheetData>
    <row r="1" spans="1:54" ht="13.8" x14ac:dyDescent="0.3">
      <c r="A1" s="103" t="s">
        <v>205</v>
      </c>
      <c r="B1" s="55" t="s">
        <v>95</v>
      </c>
      <c r="C1" s="56" t="s">
        <v>98</v>
      </c>
      <c r="D1" s="56" t="s">
        <v>98</v>
      </c>
      <c r="E1" s="56" t="s">
        <v>98</v>
      </c>
      <c r="F1" s="56" t="s">
        <v>98</v>
      </c>
      <c r="G1" s="57" t="s">
        <v>98</v>
      </c>
      <c r="H1" s="57" t="s">
        <v>98</v>
      </c>
      <c r="I1" s="57" t="s">
        <v>197</v>
      </c>
      <c r="J1" s="57" t="s">
        <v>197</v>
      </c>
      <c r="K1" s="57" t="s">
        <v>98</v>
      </c>
      <c r="L1" s="57" t="s">
        <v>197</v>
      </c>
      <c r="M1" s="57" t="s">
        <v>197</v>
      </c>
      <c r="N1" s="57" t="s">
        <v>98</v>
      </c>
      <c r="O1" s="57" t="s">
        <v>197</v>
      </c>
      <c r="P1" s="57" t="s">
        <v>197</v>
      </c>
      <c r="Q1" s="57" t="s">
        <v>98</v>
      </c>
      <c r="R1" s="58" t="s">
        <v>98</v>
      </c>
      <c r="S1" s="59" t="s">
        <v>197</v>
      </c>
      <c r="T1" s="60"/>
      <c r="U1" s="61" t="s">
        <v>97</v>
      </c>
      <c r="V1" s="30"/>
      <c r="W1" s="30"/>
      <c r="AB1" s="5"/>
      <c r="AC1" s="5"/>
      <c r="AE1" s="15" t="s">
        <v>93</v>
      </c>
      <c r="AF1" s="16" t="s">
        <v>93</v>
      </c>
      <c r="AG1" s="17"/>
      <c r="AH1" s="18" t="s">
        <v>94</v>
      </c>
      <c r="AI1" s="36" t="s">
        <v>95</v>
      </c>
      <c r="AJ1" s="37" t="s">
        <v>96</v>
      </c>
      <c r="AK1" s="37" t="s">
        <v>96</v>
      </c>
      <c r="AL1" s="37" t="s">
        <v>96</v>
      </c>
      <c r="AM1" s="37" t="s">
        <v>96</v>
      </c>
      <c r="AN1" s="38" t="s">
        <v>96</v>
      </c>
      <c r="AO1" s="38" t="s">
        <v>96</v>
      </c>
      <c r="AP1" s="38" t="s">
        <v>96</v>
      </c>
      <c r="AQ1" s="38" t="s">
        <v>96</v>
      </c>
      <c r="AR1" s="38" t="s">
        <v>96</v>
      </c>
      <c r="AS1" s="38" t="s">
        <v>96</v>
      </c>
      <c r="AT1" s="38" t="s">
        <v>96</v>
      </c>
      <c r="AU1" s="38" t="s">
        <v>96</v>
      </c>
      <c r="AV1" s="38" t="s">
        <v>96</v>
      </c>
      <c r="AW1" s="38" t="s">
        <v>96</v>
      </c>
      <c r="AX1" s="38" t="s">
        <v>96</v>
      </c>
      <c r="AY1" s="39" t="s">
        <v>96</v>
      </c>
      <c r="AZ1" s="40" t="s">
        <v>96</v>
      </c>
      <c r="BA1" s="33"/>
      <c r="BB1" s="41" t="s">
        <v>97</v>
      </c>
    </row>
    <row r="2" spans="1:54" ht="25.2" customHeight="1" x14ac:dyDescent="0.3">
      <c r="A2" s="104" t="s">
        <v>206</v>
      </c>
      <c r="B2" s="62" t="s">
        <v>98</v>
      </c>
      <c r="C2" s="63" t="s">
        <v>99</v>
      </c>
      <c r="D2" s="63" t="s">
        <v>100</v>
      </c>
      <c r="E2" s="63" t="s">
        <v>208</v>
      </c>
      <c r="F2" s="63" t="s">
        <v>207</v>
      </c>
      <c r="G2" s="64" t="s">
        <v>199</v>
      </c>
      <c r="H2" s="64" t="s">
        <v>200</v>
      </c>
      <c r="I2" s="64" t="s">
        <v>201</v>
      </c>
      <c r="J2" s="64" t="s">
        <v>178</v>
      </c>
      <c r="K2" s="64" t="s">
        <v>179</v>
      </c>
      <c r="L2" s="64" t="s">
        <v>179</v>
      </c>
      <c r="M2" s="64" t="s">
        <v>202</v>
      </c>
      <c r="N2" s="64" t="s">
        <v>181</v>
      </c>
      <c r="O2" s="64" t="s">
        <v>182</v>
      </c>
      <c r="P2" s="64" t="s">
        <v>183</v>
      </c>
      <c r="Q2" s="64" t="s">
        <v>184</v>
      </c>
      <c r="R2" s="65" t="s">
        <v>196</v>
      </c>
      <c r="S2" s="66" t="s">
        <v>186</v>
      </c>
      <c r="T2" s="67"/>
      <c r="U2" s="72" t="s">
        <v>103</v>
      </c>
      <c r="X2" s="2"/>
      <c r="Y2" s="1" t="s">
        <v>0</v>
      </c>
      <c r="AE2" s="15" t="s">
        <v>93</v>
      </c>
      <c r="AF2" s="16" t="s">
        <v>93</v>
      </c>
      <c r="AG2" s="17"/>
      <c r="AH2" s="22"/>
      <c r="AI2" s="42" t="s">
        <v>98</v>
      </c>
      <c r="AJ2" s="43" t="s">
        <v>99</v>
      </c>
      <c r="AK2" s="43" t="s">
        <v>100</v>
      </c>
      <c r="AL2" s="43" t="s">
        <v>101</v>
      </c>
      <c r="AM2" s="43" t="s">
        <v>102</v>
      </c>
      <c r="AN2" s="44" t="s">
        <v>175</v>
      </c>
      <c r="AO2" s="44" t="s">
        <v>176</v>
      </c>
      <c r="AP2" s="44" t="s">
        <v>177</v>
      </c>
      <c r="AQ2" s="44" t="s">
        <v>178</v>
      </c>
      <c r="AR2" s="44" t="s">
        <v>179</v>
      </c>
      <c r="AS2" s="44" t="s">
        <v>179</v>
      </c>
      <c r="AT2" s="44" t="s">
        <v>180</v>
      </c>
      <c r="AU2" s="44" t="s">
        <v>181</v>
      </c>
      <c r="AV2" s="44" t="s">
        <v>182</v>
      </c>
      <c r="AW2" s="44" t="s">
        <v>183</v>
      </c>
      <c r="AX2" s="44" t="s">
        <v>184</v>
      </c>
      <c r="AY2" s="45" t="s">
        <v>185</v>
      </c>
      <c r="AZ2" s="46" t="s">
        <v>186</v>
      </c>
      <c r="BA2" s="34"/>
      <c r="BB2" s="47" t="s">
        <v>103</v>
      </c>
    </row>
    <row r="3" spans="1:54" ht="13.8" x14ac:dyDescent="0.3">
      <c r="A3" s="105" t="s">
        <v>204</v>
      </c>
      <c r="B3" s="68" t="s">
        <v>198</v>
      </c>
      <c r="C3" s="68" t="s">
        <v>198</v>
      </c>
      <c r="D3" s="68" t="s">
        <v>198</v>
      </c>
      <c r="E3" s="68" t="s">
        <v>198</v>
      </c>
      <c r="F3" s="68" t="s">
        <v>198</v>
      </c>
      <c r="G3" s="69" t="s">
        <v>198</v>
      </c>
      <c r="H3" s="69" t="s">
        <v>198</v>
      </c>
      <c r="I3" s="69" t="s">
        <v>198</v>
      </c>
      <c r="J3" s="69" t="s">
        <v>198</v>
      </c>
      <c r="K3" s="69" t="s">
        <v>198</v>
      </c>
      <c r="L3" s="69" t="s">
        <v>198</v>
      </c>
      <c r="M3" s="69" t="s">
        <v>198</v>
      </c>
      <c r="N3" s="69" t="s">
        <v>198</v>
      </c>
      <c r="O3" s="69" t="s">
        <v>198</v>
      </c>
      <c r="P3" s="69" t="s">
        <v>198</v>
      </c>
      <c r="Q3" s="69" t="s">
        <v>198</v>
      </c>
      <c r="R3" s="69" t="s">
        <v>198</v>
      </c>
      <c r="S3" s="69" t="s">
        <v>198</v>
      </c>
      <c r="T3" s="70"/>
      <c r="U3" s="71" t="s">
        <v>203</v>
      </c>
      <c r="X3" s="79" t="s">
        <v>1</v>
      </c>
      <c r="Y3" s="80"/>
      <c r="Z3" s="8" t="s">
        <v>172</v>
      </c>
      <c r="AA3" s="8" t="s">
        <v>173</v>
      </c>
      <c r="AB3" s="8" t="s">
        <v>174</v>
      </c>
      <c r="AD3" s="32" t="s">
        <v>110</v>
      </c>
      <c r="AE3" s="15" t="s">
        <v>93</v>
      </c>
      <c r="AF3" s="16" t="s">
        <v>93</v>
      </c>
      <c r="AG3" s="26" t="s">
        <v>104</v>
      </c>
      <c r="AH3" s="22"/>
      <c r="AI3" s="48" t="s">
        <v>105</v>
      </c>
      <c r="AJ3" s="49" t="s">
        <v>105</v>
      </c>
      <c r="AK3" s="49" t="s">
        <v>106</v>
      </c>
      <c r="AL3" s="49" t="s">
        <v>194</v>
      </c>
      <c r="AM3" s="49" t="s">
        <v>195</v>
      </c>
      <c r="AN3" s="50" t="s">
        <v>106</v>
      </c>
      <c r="AO3" s="50" t="s">
        <v>106</v>
      </c>
      <c r="AP3" s="51" t="s">
        <v>187</v>
      </c>
      <c r="AQ3" s="50" t="s">
        <v>106</v>
      </c>
      <c r="AR3" s="50" t="s">
        <v>188</v>
      </c>
      <c r="AS3" s="50" t="s">
        <v>189</v>
      </c>
      <c r="AT3" s="50" t="s">
        <v>190</v>
      </c>
      <c r="AU3" s="50" t="s">
        <v>106</v>
      </c>
      <c r="AV3" s="50" t="s">
        <v>191</v>
      </c>
      <c r="AW3" s="50" t="s">
        <v>106</v>
      </c>
      <c r="AX3" s="50" t="s">
        <v>106</v>
      </c>
      <c r="AY3" s="51" t="s">
        <v>192</v>
      </c>
      <c r="AZ3" s="52" t="s">
        <v>193</v>
      </c>
      <c r="BA3" s="35"/>
      <c r="BB3" s="53" t="s">
        <v>109</v>
      </c>
    </row>
    <row r="4" spans="1:54" ht="14.4" x14ac:dyDescent="0.3">
      <c r="A4" s="106" t="s">
        <v>114</v>
      </c>
      <c r="B4" s="110">
        <f>3.6*($Z4*AI$4+$AA4*AI$6+$AB4*(AI$5+AI$10)/2)</f>
        <v>3.6127517538574225E-2</v>
      </c>
      <c r="C4" s="111">
        <f t="shared" ref="C4:U17" si="0">3.6*($Z4*AJ$4+$AA4*AJ$6+$AB4*(AJ$5+AJ$10)/2)</f>
        <v>4.2649263017405991E-3</v>
      </c>
      <c r="D4" s="111">
        <f t="shared" si="0"/>
        <v>4.5555321596754596E-3</v>
      </c>
      <c r="E4" s="111">
        <f t="shared" si="0"/>
        <v>1.8900421513181639E-3</v>
      </c>
      <c r="F4" s="111">
        <f t="shared" si="0"/>
        <v>2.5417016925839999E-2</v>
      </c>
      <c r="G4" s="111">
        <f t="shared" si="0"/>
        <v>7.4287963981800001E-4</v>
      </c>
      <c r="H4" s="111">
        <f t="shared" si="0"/>
        <v>3.4726353191999997E-3</v>
      </c>
      <c r="I4" s="111">
        <f t="shared" si="0"/>
        <v>2.9926576759500001E-3</v>
      </c>
      <c r="J4" s="111">
        <f t="shared" si="0"/>
        <v>1.2381975360665999E-3</v>
      </c>
      <c r="K4" s="111">
        <f t="shared" si="0"/>
        <v>1.8294663439799999E-5</v>
      </c>
      <c r="L4" s="111">
        <f t="shared" si="0"/>
        <v>1.5776426284199999E-5</v>
      </c>
      <c r="M4" s="111">
        <f t="shared" si="0"/>
        <v>3.4001720065745996E-4</v>
      </c>
      <c r="N4" s="111">
        <f t="shared" si="0"/>
        <v>1.708418647188E-3</v>
      </c>
      <c r="O4" s="111">
        <f t="shared" si="0"/>
        <v>2.4762329910000002E-5</v>
      </c>
      <c r="P4" s="111">
        <f t="shared" si="0"/>
        <v>1.5560088777E-4</v>
      </c>
      <c r="Q4" s="111">
        <f t="shared" si="0"/>
        <v>5.11603020324E-7</v>
      </c>
      <c r="R4" s="111">
        <f t="shared" si="0"/>
        <v>7.4868342983999988E-7</v>
      </c>
      <c r="S4" s="111">
        <f t="shared" si="0"/>
        <v>0</v>
      </c>
      <c r="T4" s="111"/>
      <c r="U4" s="112">
        <f t="shared" si="0"/>
        <v>0.2066424140312195</v>
      </c>
      <c r="X4" s="81" t="s">
        <v>3</v>
      </c>
      <c r="Y4" s="82"/>
      <c r="AA4" s="7">
        <v>0.28999999999999998</v>
      </c>
      <c r="AB4">
        <v>0.71</v>
      </c>
      <c r="AD4" s="6">
        <f>Z4*0+AA4*3 +AB4*10</f>
        <v>7.97</v>
      </c>
      <c r="AE4" s="9" t="s">
        <v>78</v>
      </c>
      <c r="AF4" s="10"/>
      <c r="AG4" s="11" t="s">
        <v>79</v>
      </c>
      <c r="AH4" s="12" t="s">
        <v>80</v>
      </c>
      <c r="AI4" s="13">
        <v>4.5826152207519143E-2</v>
      </c>
      <c r="AJ4" s="13">
        <v>3.6067265720699996E-3</v>
      </c>
      <c r="AK4" s="13">
        <v>5.3164869539999993E-3</v>
      </c>
      <c r="AL4" s="13">
        <v>4.8156468144914253E-4</v>
      </c>
      <c r="AM4" s="13">
        <v>3.6421373999999999E-2</v>
      </c>
      <c r="AN4" s="13">
        <v>2.6008996E-3</v>
      </c>
      <c r="AO4" s="13">
        <v>2.6529698000000001E-3</v>
      </c>
      <c r="AP4" s="13">
        <v>2.2223573E-3</v>
      </c>
      <c r="AQ4" s="13">
        <v>1.3704451999999999E-3</v>
      </c>
      <c r="AR4" s="13">
        <v>2.9579507E-7</v>
      </c>
      <c r="AS4" s="13">
        <v>1.3628277E-5</v>
      </c>
      <c r="AT4" s="13">
        <v>6.2617553999999996E-5</v>
      </c>
      <c r="AU4" s="13">
        <v>1.2445126000000001E-6</v>
      </c>
      <c r="AV4" s="13">
        <v>4.2347779E-4</v>
      </c>
      <c r="AW4" s="13">
        <v>5.5433668000000003E-5</v>
      </c>
      <c r="AX4" s="13">
        <v>1.4087101E-6</v>
      </c>
      <c r="AY4" s="13">
        <v>7.4914250999999999E-13</v>
      </c>
      <c r="AZ4" s="54">
        <v>0</v>
      </c>
      <c r="BA4" s="11"/>
      <c r="BB4" s="14">
        <v>0.29610873170731705</v>
      </c>
    </row>
    <row r="5" spans="1:54" ht="14.4" x14ac:dyDescent="0.3">
      <c r="A5" s="107" t="s">
        <v>115</v>
      </c>
      <c r="B5" s="113">
        <f t="shared" ref="B5:B63" si="1">3.6*($Z5*AI$4+$AA5*AI$6+$AB5*(AI$5+AI$10)/2)</f>
        <v>3.6127517538574225E-2</v>
      </c>
      <c r="C5" s="114">
        <f t="shared" si="0"/>
        <v>4.2649263017405991E-3</v>
      </c>
      <c r="D5" s="114">
        <f t="shared" si="0"/>
        <v>4.5555321596754596E-3</v>
      </c>
      <c r="E5" s="114">
        <f t="shared" si="0"/>
        <v>1.8900421513181639E-3</v>
      </c>
      <c r="F5" s="114">
        <f t="shared" si="0"/>
        <v>2.5417016925839999E-2</v>
      </c>
      <c r="G5" s="114">
        <f t="shared" si="0"/>
        <v>7.4287963981800001E-4</v>
      </c>
      <c r="H5" s="114">
        <f t="shared" si="0"/>
        <v>3.4726353191999997E-3</v>
      </c>
      <c r="I5" s="114">
        <f t="shared" si="0"/>
        <v>2.9926576759500001E-3</v>
      </c>
      <c r="J5" s="114">
        <f t="shared" si="0"/>
        <v>1.2381975360665999E-3</v>
      </c>
      <c r="K5" s="114">
        <f t="shared" si="0"/>
        <v>1.8294663439799999E-5</v>
      </c>
      <c r="L5" s="114">
        <f t="shared" si="0"/>
        <v>1.5776426284199999E-5</v>
      </c>
      <c r="M5" s="114">
        <f t="shared" si="0"/>
        <v>3.4001720065745996E-4</v>
      </c>
      <c r="N5" s="114">
        <f t="shared" si="0"/>
        <v>1.708418647188E-3</v>
      </c>
      <c r="O5" s="114">
        <f t="shared" si="0"/>
        <v>2.4762329910000002E-5</v>
      </c>
      <c r="P5" s="114">
        <f t="shared" si="0"/>
        <v>1.5560088777E-4</v>
      </c>
      <c r="Q5" s="114">
        <f t="shared" si="0"/>
        <v>5.11603020324E-7</v>
      </c>
      <c r="R5" s="114">
        <f t="shared" si="0"/>
        <v>7.4868342983999988E-7</v>
      </c>
      <c r="S5" s="114">
        <f t="shared" si="0"/>
        <v>0</v>
      </c>
      <c r="T5" s="114"/>
      <c r="U5" s="115">
        <f t="shared" si="0"/>
        <v>0.2066424140312195</v>
      </c>
      <c r="X5" s="83" t="s">
        <v>3</v>
      </c>
      <c r="Y5" s="84"/>
      <c r="AA5" s="7">
        <v>0.28999999999999998</v>
      </c>
      <c r="AB5">
        <v>0.71</v>
      </c>
      <c r="AD5" s="6">
        <f t="shared" ref="AD5:AD61" si="2">Z5*0+AA5*3 +AB5*10</f>
        <v>7.97</v>
      </c>
      <c r="AE5" s="9" t="s">
        <v>81</v>
      </c>
      <c r="AF5" s="10"/>
      <c r="AG5" s="11" t="s">
        <v>79</v>
      </c>
      <c r="AH5" s="12" t="s">
        <v>82</v>
      </c>
      <c r="AI5" s="13">
        <v>6.7336625735800004E-4</v>
      </c>
      <c r="AJ5" s="13">
        <v>2.8953033299999997E-5</v>
      </c>
      <c r="AK5" s="13">
        <v>7.9958962000000001E-5</v>
      </c>
      <c r="AL5" s="13">
        <v>3.0339998205800001E-4</v>
      </c>
      <c r="AM5" s="13">
        <v>2.6105428E-4</v>
      </c>
      <c r="AN5" s="13">
        <v>3.5186930999999998E-5</v>
      </c>
      <c r="AO5" s="13">
        <v>2.0339510000000001E-5</v>
      </c>
      <c r="AP5" s="13">
        <v>1.7676584999999998E-5</v>
      </c>
      <c r="AQ5" s="13">
        <v>2.8459747000000001E-6</v>
      </c>
      <c r="AR5" s="13">
        <v>5.1766021000000001E-6</v>
      </c>
      <c r="AS5" s="13">
        <v>3.2538714999999998E-6</v>
      </c>
      <c r="AT5" s="13">
        <v>2.4432521000000001E-5</v>
      </c>
      <c r="AU5" s="13">
        <v>2.7304743000000002E-4</v>
      </c>
      <c r="AV5" s="13">
        <v>1.9375845000000002E-5</v>
      </c>
      <c r="AW5" s="13">
        <v>1.0358715000000001E-5</v>
      </c>
      <c r="AX5" s="13">
        <v>3.2167778000000003E-8</v>
      </c>
      <c r="AY5" s="13">
        <v>5.8582427999999995E-7</v>
      </c>
      <c r="AZ5" s="54">
        <v>0</v>
      </c>
      <c r="BA5" s="11"/>
      <c r="BB5" s="14">
        <v>2.1223925203252034E-3</v>
      </c>
    </row>
    <row r="6" spans="1:54" ht="14.4" x14ac:dyDescent="0.3">
      <c r="A6" s="107" t="s">
        <v>116</v>
      </c>
      <c r="B6" s="113">
        <f t="shared" si="1"/>
        <v>0.10834990684657694</v>
      </c>
      <c r="C6" s="114">
        <f t="shared" si="0"/>
        <v>1.27508008044798E-2</v>
      </c>
      <c r="D6" s="114">
        <f t="shared" si="0"/>
        <v>1.3171090129559998E-2</v>
      </c>
      <c r="E6" s="114">
        <f t="shared" si="0"/>
        <v>7.43863992537137E-4</v>
      </c>
      <c r="F6" s="114">
        <f t="shared" si="0"/>
        <v>8.1684151920000003E-2</v>
      </c>
      <c r="G6" s="114">
        <f t="shared" si="0"/>
        <v>2.6818236342000001E-3</v>
      </c>
      <c r="H6" s="114">
        <f t="shared" si="0"/>
        <v>9.5520722579999998E-3</v>
      </c>
      <c r="I6" s="114">
        <f t="shared" si="0"/>
        <v>8.3206115460000007E-3</v>
      </c>
      <c r="J6" s="114">
        <f t="shared" si="0"/>
        <v>4.3585794540000004E-3</v>
      </c>
      <c r="K6" s="114">
        <f t="shared" si="0"/>
        <v>3.4391181277799998E-5</v>
      </c>
      <c r="L6" s="114">
        <f t="shared" si="0"/>
        <v>3.7218623202000003E-5</v>
      </c>
      <c r="M6" s="114">
        <f t="shared" si="0"/>
        <v>9.3719423735999985E-4</v>
      </c>
      <c r="N6" s="114">
        <f t="shared" si="0"/>
        <v>6.5842821323999992E-5</v>
      </c>
      <c r="O6" s="114">
        <f t="shared" si="0"/>
        <v>2.2867800660000001E-4</v>
      </c>
      <c r="P6" s="114">
        <f t="shared" si="0"/>
        <v>4.4720343071999994E-4</v>
      </c>
      <c r="Q6" s="114">
        <f t="shared" si="0"/>
        <v>2.1397334886E-6</v>
      </c>
      <c r="R6" s="114">
        <f t="shared" si="0"/>
        <v>4.045369554E-13</v>
      </c>
      <c r="S6" s="114">
        <f t="shared" si="0"/>
        <v>0</v>
      </c>
      <c r="T6" s="114"/>
      <c r="U6" s="115">
        <f t="shared" si="0"/>
        <v>0.66409879609756106</v>
      </c>
      <c r="X6" s="81" t="s">
        <v>6</v>
      </c>
      <c r="Y6" s="82"/>
      <c r="Z6" s="7">
        <v>0.15</v>
      </c>
      <c r="AA6" s="7">
        <v>0.85</v>
      </c>
      <c r="AD6" s="6">
        <f t="shared" si="2"/>
        <v>2.5499999999999998</v>
      </c>
      <c r="AE6" s="9" t="s">
        <v>83</v>
      </c>
      <c r="AF6" s="10"/>
      <c r="AG6" s="11" t="s">
        <v>79</v>
      </c>
      <c r="AH6" s="12" t="s">
        <v>84</v>
      </c>
      <c r="AI6" s="13">
        <v>2.7321498253110001E-2</v>
      </c>
      <c r="AJ6" s="13">
        <v>3.5304472076999999E-3</v>
      </c>
      <c r="AK6" s="13">
        <v>3.3660742400000001E-3</v>
      </c>
      <c r="AL6" s="13">
        <v>1.5811080540999997E-4</v>
      </c>
      <c r="AM6" s="13">
        <v>2.0266866000000001E-2</v>
      </c>
      <c r="AN6" s="13">
        <v>4.1743067000000003E-4</v>
      </c>
      <c r="AO6" s="13">
        <v>2.6534211E-3</v>
      </c>
      <c r="AP6" s="13">
        <v>2.3269734000000001E-3</v>
      </c>
      <c r="AQ6" s="13">
        <v>1.1825290999999999E-3</v>
      </c>
      <c r="AR6" s="13">
        <v>1.1186749E-5</v>
      </c>
      <c r="AS6" s="13">
        <v>9.7579587000000001E-6</v>
      </c>
      <c r="AT6" s="13">
        <v>2.9522247000000001E-4</v>
      </c>
      <c r="AU6" s="13">
        <v>2.1297641999999999E-5</v>
      </c>
      <c r="AV6" s="13">
        <v>0</v>
      </c>
      <c r="AW6" s="13">
        <v>1.3636249999999999E-4</v>
      </c>
      <c r="AX6" s="13">
        <v>4.5066341000000002E-7</v>
      </c>
      <c r="AY6" s="13">
        <v>0</v>
      </c>
      <c r="AZ6" s="54">
        <v>0</v>
      </c>
      <c r="BA6" s="11"/>
      <c r="BB6" s="14">
        <v>0.16477126829268293</v>
      </c>
    </row>
    <row r="7" spans="1:54" ht="14.4" x14ac:dyDescent="0.3">
      <c r="A7" s="107" t="s">
        <v>117</v>
      </c>
      <c r="B7" s="113">
        <f t="shared" si="1"/>
        <v>0.10834990684657694</v>
      </c>
      <c r="C7" s="114">
        <f t="shared" si="0"/>
        <v>1.27508008044798E-2</v>
      </c>
      <c r="D7" s="114">
        <f t="shared" si="0"/>
        <v>1.3171090129559998E-2</v>
      </c>
      <c r="E7" s="114">
        <f t="shared" si="0"/>
        <v>7.43863992537137E-4</v>
      </c>
      <c r="F7" s="114">
        <f t="shared" si="0"/>
        <v>8.1684151920000003E-2</v>
      </c>
      <c r="G7" s="114">
        <f t="shared" si="0"/>
        <v>2.6818236342000001E-3</v>
      </c>
      <c r="H7" s="114">
        <f t="shared" si="0"/>
        <v>9.5520722579999998E-3</v>
      </c>
      <c r="I7" s="114">
        <f t="shared" si="0"/>
        <v>8.3206115460000007E-3</v>
      </c>
      <c r="J7" s="114">
        <f t="shared" si="0"/>
        <v>4.3585794540000004E-3</v>
      </c>
      <c r="K7" s="114">
        <f t="shared" si="0"/>
        <v>3.4391181277799998E-5</v>
      </c>
      <c r="L7" s="114">
        <f t="shared" si="0"/>
        <v>3.7218623202000003E-5</v>
      </c>
      <c r="M7" s="114">
        <f t="shared" si="0"/>
        <v>9.3719423735999985E-4</v>
      </c>
      <c r="N7" s="114">
        <f t="shared" si="0"/>
        <v>6.5842821323999992E-5</v>
      </c>
      <c r="O7" s="114">
        <f t="shared" si="0"/>
        <v>2.2867800660000001E-4</v>
      </c>
      <c r="P7" s="114">
        <f t="shared" si="0"/>
        <v>4.4720343071999994E-4</v>
      </c>
      <c r="Q7" s="114">
        <f t="shared" si="0"/>
        <v>2.1397334886E-6</v>
      </c>
      <c r="R7" s="114">
        <f t="shared" si="0"/>
        <v>4.045369554E-13</v>
      </c>
      <c r="S7" s="114">
        <f t="shared" si="0"/>
        <v>0</v>
      </c>
      <c r="T7" s="114"/>
      <c r="U7" s="115">
        <f t="shared" si="0"/>
        <v>0.66409879609756106</v>
      </c>
      <c r="X7" s="83" t="s">
        <v>6</v>
      </c>
      <c r="Y7" s="84"/>
      <c r="Z7" s="7">
        <v>0.15</v>
      </c>
      <c r="AA7" s="7">
        <v>0.85</v>
      </c>
      <c r="AD7" s="6">
        <f t="shared" si="2"/>
        <v>2.5499999999999998</v>
      </c>
      <c r="AE7" s="9" t="s">
        <v>85</v>
      </c>
      <c r="AF7" s="10"/>
      <c r="AG7" s="11" t="s">
        <v>79</v>
      </c>
      <c r="AH7" s="12" t="s">
        <v>86</v>
      </c>
      <c r="AI7" s="13">
        <v>4.1474828097603146E-2</v>
      </c>
      <c r="AJ7" s="13">
        <v>8.0039617919999996E-5</v>
      </c>
      <c r="AK7" s="13">
        <v>7.0196080999999997E-4</v>
      </c>
      <c r="AL7" s="13">
        <v>4.0409939049683145E-2</v>
      </c>
      <c r="AM7" s="13">
        <v>2.8288861999999998E-4</v>
      </c>
      <c r="AN7" s="13">
        <v>4.0176162000000001E-4</v>
      </c>
      <c r="AO7" s="13">
        <v>9.8721839999999997E-5</v>
      </c>
      <c r="AP7" s="13">
        <v>7.6899216999999997E-5</v>
      </c>
      <c r="AQ7" s="13">
        <v>1.5658415000000001E-6</v>
      </c>
      <c r="AR7" s="13">
        <v>1.0705082000000001E-7</v>
      </c>
      <c r="AS7" s="13">
        <v>1.4675086E-6</v>
      </c>
      <c r="AT7" s="13">
        <v>2.0147734999999999E-4</v>
      </c>
      <c r="AU7" s="13">
        <v>5.8777642000000002E-7</v>
      </c>
      <c r="AV7" s="13">
        <v>7.1214671999999999E-6</v>
      </c>
      <c r="AW7" s="13">
        <v>4.0402202999999998E-2</v>
      </c>
      <c r="AX7" s="13">
        <v>2.6748340000000002E-8</v>
      </c>
      <c r="AY7" s="13">
        <v>5.7723143E-11</v>
      </c>
      <c r="AZ7" s="54">
        <v>0</v>
      </c>
      <c r="BA7" s="11"/>
      <c r="BB7" s="14">
        <v>2.2999074796747968E-3</v>
      </c>
    </row>
    <row r="8" spans="1:54" ht="14.4" x14ac:dyDescent="0.3">
      <c r="A8" s="107" t="s">
        <v>118</v>
      </c>
      <c r="B8" s="113">
        <f t="shared" si="1"/>
        <v>7.9074896868975175E-2</v>
      </c>
      <c r="C8" s="114">
        <f t="shared" si="0"/>
        <v>1.00929474095292E-2</v>
      </c>
      <c r="D8" s="114">
        <f t="shared" si="0"/>
        <v>9.7746084992797223E-3</v>
      </c>
      <c r="E8" s="114">
        <f t="shared" si="0"/>
        <v>9.7847427328624803E-4</v>
      </c>
      <c r="F8" s="114">
        <f t="shared" si="0"/>
        <v>5.8228866686880008E-2</v>
      </c>
      <c r="G8" s="114">
        <f t="shared" si="0"/>
        <v>1.2672974966760002E-3</v>
      </c>
      <c r="H8" s="114">
        <f t="shared" si="0"/>
        <v>7.6684712543999998E-3</v>
      </c>
      <c r="I8" s="114">
        <f t="shared" si="0"/>
        <v>6.7086841779000006E-3</v>
      </c>
      <c r="J8" s="114">
        <f t="shared" si="0"/>
        <v>3.3216687187811998E-3</v>
      </c>
      <c r="K8" s="114">
        <f t="shared" si="0"/>
        <v>3.3462325623600003E-5</v>
      </c>
      <c r="L8" s="114">
        <f t="shared" si="0"/>
        <v>2.91321872244E-5</v>
      </c>
      <c r="M8" s="114">
        <f t="shared" si="0"/>
        <v>8.3883974820372009E-4</v>
      </c>
      <c r="N8" s="114">
        <f t="shared" si="0"/>
        <v>5.8228329981600011E-4</v>
      </c>
      <c r="O8" s="114">
        <f t="shared" si="0"/>
        <v>7.6728346199999994E-6</v>
      </c>
      <c r="P8" s="114">
        <f t="shared" si="0"/>
        <v>3.8700795113999996E-4</v>
      </c>
      <c r="Q8" s="114">
        <f t="shared" si="0"/>
        <v>1.2782012953680001E-6</v>
      </c>
      <c r="R8" s="114">
        <f t="shared" si="0"/>
        <v>2.3198641487999999E-7</v>
      </c>
      <c r="S8" s="114">
        <f t="shared" si="0"/>
        <v>0</v>
      </c>
      <c r="T8" s="114"/>
      <c r="U8" s="115">
        <f t="shared" si="0"/>
        <v>0.47340542021853665</v>
      </c>
      <c r="X8" s="81" t="s">
        <v>9</v>
      </c>
      <c r="Y8" s="82"/>
      <c r="AA8" s="7">
        <v>0.78</v>
      </c>
      <c r="AB8">
        <v>0.22</v>
      </c>
      <c r="AD8" s="6">
        <f t="shared" si="2"/>
        <v>4.54</v>
      </c>
      <c r="AE8" s="9" t="s">
        <v>87</v>
      </c>
      <c r="AF8" s="10"/>
      <c r="AG8" s="11" t="s">
        <v>79</v>
      </c>
      <c r="AH8" s="12" t="s">
        <v>88</v>
      </c>
      <c r="AI8" s="13">
        <v>4.1135979768977302E-2</v>
      </c>
      <c r="AJ8" s="13">
        <v>2.6066459768062998E-3</v>
      </c>
      <c r="AK8" s="13">
        <v>8.7129753429100003E-3</v>
      </c>
      <c r="AL8" s="13">
        <v>7.9233449261000003E-5</v>
      </c>
      <c r="AM8" s="13">
        <v>2.9737125E-2</v>
      </c>
      <c r="AN8" s="13">
        <v>7.0258658999999999E-3</v>
      </c>
      <c r="AO8" s="13">
        <v>1.6864359999999999E-3</v>
      </c>
      <c r="AP8" s="13">
        <v>1.4123993E-3</v>
      </c>
      <c r="AQ8" s="13">
        <v>1.193146E-3</v>
      </c>
      <c r="AR8" s="13">
        <v>3.2575062999999999E-9</v>
      </c>
      <c r="AS8" s="13">
        <v>1.0974193E-6</v>
      </c>
      <c r="AT8" s="13">
        <v>6.7344291E-7</v>
      </c>
      <c r="AU8" s="13">
        <v>2.0619261000000001E-8</v>
      </c>
      <c r="AV8" s="13">
        <v>0</v>
      </c>
      <c r="AW8" s="13">
        <v>7.9212830000000004E-5</v>
      </c>
      <c r="AX8" s="13">
        <v>0</v>
      </c>
      <c r="AY8" s="13">
        <v>0</v>
      </c>
      <c r="AZ8" s="54">
        <v>0</v>
      </c>
      <c r="BA8" s="11"/>
      <c r="BB8" s="14">
        <v>0.24176524390243903</v>
      </c>
    </row>
    <row r="9" spans="1:54" ht="14.4" x14ac:dyDescent="0.3">
      <c r="A9" s="107" t="s">
        <v>119</v>
      </c>
      <c r="B9" s="113">
        <f t="shared" si="1"/>
        <v>7.9074896868975175E-2</v>
      </c>
      <c r="C9" s="114">
        <f t="shared" si="0"/>
        <v>1.00929474095292E-2</v>
      </c>
      <c r="D9" s="114">
        <f t="shared" si="0"/>
        <v>9.7746084992797223E-3</v>
      </c>
      <c r="E9" s="114">
        <f t="shared" si="0"/>
        <v>9.7847427328624803E-4</v>
      </c>
      <c r="F9" s="114">
        <f t="shared" si="0"/>
        <v>5.8228866686880008E-2</v>
      </c>
      <c r="G9" s="114">
        <f t="shared" si="0"/>
        <v>1.2672974966760002E-3</v>
      </c>
      <c r="H9" s="114">
        <f t="shared" si="0"/>
        <v>7.6684712543999998E-3</v>
      </c>
      <c r="I9" s="114">
        <f t="shared" si="0"/>
        <v>6.7086841779000006E-3</v>
      </c>
      <c r="J9" s="114">
        <f t="shared" si="0"/>
        <v>3.3216687187811998E-3</v>
      </c>
      <c r="K9" s="114">
        <f t="shared" si="0"/>
        <v>3.3462325623600003E-5</v>
      </c>
      <c r="L9" s="114">
        <f t="shared" si="0"/>
        <v>2.91321872244E-5</v>
      </c>
      <c r="M9" s="114">
        <f t="shared" si="0"/>
        <v>8.3883974820372009E-4</v>
      </c>
      <c r="N9" s="114">
        <f t="shared" si="0"/>
        <v>5.8228329981600011E-4</v>
      </c>
      <c r="O9" s="114">
        <f t="shared" si="0"/>
        <v>7.6728346199999994E-6</v>
      </c>
      <c r="P9" s="114">
        <f t="shared" si="0"/>
        <v>3.8700795113999996E-4</v>
      </c>
      <c r="Q9" s="114">
        <f t="shared" si="0"/>
        <v>1.2782012953680001E-6</v>
      </c>
      <c r="R9" s="114">
        <f t="shared" si="0"/>
        <v>2.3198641487999999E-7</v>
      </c>
      <c r="S9" s="114">
        <f t="shared" si="0"/>
        <v>0</v>
      </c>
      <c r="T9" s="114"/>
      <c r="U9" s="115">
        <f t="shared" si="0"/>
        <v>0.47340542021853665</v>
      </c>
      <c r="X9" s="83" t="s">
        <v>9</v>
      </c>
      <c r="Y9" s="84"/>
      <c r="AA9" s="7">
        <v>0.78</v>
      </c>
      <c r="AB9">
        <v>0.22</v>
      </c>
      <c r="AD9" s="6">
        <f t="shared" si="2"/>
        <v>4.54</v>
      </c>
      <c r="AE9" s="9" t="s">
        <v>89</v>
      </c>
      <c r="AF9" s="10"/>
      <c r="AG9" s="11" t="s">
        <v>79</v>
      </c>
      <c r="AH9" s="12" t="s">
        <v>90</v>
      </c>
      <c r="AI9" s="13">
        <v>4.5159967237599999E-4</v>
      </c>
      <c r="AJ9" s="13">
        <v>2.1673039889999999E-5</v>
      </c>
      <c r="AK9" s="13">
        <v>4.4350487899999997E-5</v>
      </c>
      <c r="AL9" s="13">
        <v>1.8195762458600001E-4</v>
      </c>
      <c r="AM9" s="13">
        <v>2.0361852000000001E-4</v>
      </c>
      <c r="AN9" s="13">
        <v>8.3727378999999993E-6</v>
      </c>
      <c r="AO9" s="13">
        <v>1.6177931000000001E-5</v>
      </c>
      <c r="AP9" s="13">
        <v>1.3568111999999999E-5</v>
      </c>
      <c r="AQ9" s="13">
        <v>5.7229582000000001E-6</v>
      </c>
      <c r="AR9" s="13">
        <v>1.0924249E-7</v>
      </c>
      <c r="AS9" s="13">
        <v>2.2727271999999998E-6</v>
      </c>
      <c r="AT9" s="13">
        <v>1.9799818999999998E-5</v>
      </c>
      <c r="AU9" s="13">
        <v>1.7710235000000001E-4</v>
      </c>
      <c r="AV9" s="13">
        <v>0</v>
      </c>
      <c r="AW9" s="13">
        <v>4.7563801000000001E-6</v>
      </c>
      <c r="AX9" s="13">
        <v>9.8894486000000001E-8</v>
      </c>
      <c r="AY9" s="13">
        <v>0</v>
      </c>
      <c r="AZ9" s="54">
        <v>0</v>
      </c>
      <c r="BA9" s="11"/>
      <c r="BB9" s="14">
        <v>1.6554351219512195E-3</v>
      </c>
    </row>
    <row r="10" spans="1:54" ht="14.4" x14ac:dyDescent="0.3">
      <c r="A10" s="107" t="s">
        <v>120</v>
      </c>
      <c r="B10" s="113">
        <f t="shared" si="1"/>
        <v>0.10834990684657694</v>
      </c>
      <c r="C10" s="114">
        <f t="shared" si="0"/>
        <v>1.27508008044798E-2</v>
      </c>
      <c r="D10" s="114">
        <f t="shared" si="0"/>
        <v>1.3171090129559998E-2</v>
      </c>
      <c r="E10" s="114">
        <f t="shared" si="0"/>
        <v>7.43863992537137E-4</v>
      </c>
      <c r="F10" s="114">
        <f t="shared" si="0"/>
        <v>8.1684151920000003E-2</v>
      </c>
      <c r="G10" s="114">
        <f t="shared" si="0"/>
        <v>2.6818236342000001E-3</v>
      </c>
      <c r="H10" s="114">
        <f t="shared" si="0"/>
        <v>9.5520722579999998E-3</v>
      </c>
      <c r="I10" s="114">
        <f t="shared" si="0"/>
        <v>8.3206115460000007E-3</v>
      </c>
      <c r="J10" s="114">
        <f t="shared" si="0"/>
        <v>4.3585794540000004E-3</v>
      </c>
      <c r="K10" s="114">
        <f t="shared" si="0"/>
        <v>3.4391181277799998E-5</v>
      </c>
      <c r="L10" s="114">
        <f t="shared" si="0"/>
        <v>3.7218623202000003E-5</v>
      </c>
      <c r="M10" s="114">
        <f t="shared" si="0"/>
        <v>9.3719423735999985E-4</v>
      </c>
      <c r="N10" s="114">
        <f t="shared" si="0"/>
        <v>6.5842821323999992E-5</v>
      </c>
      <c r="O10" s="114">
        <f t="shared" si="0"/>
        <v>2.2867800660000001E-4</v>
      </c>
      <c r="P10" s="114">
        <f t="shared" si="0"/>
        <v>4.4720343071999994E-4</v>
      </c>
      <c r="Q10" s="114">
        <f t="shared" si="0"/>
        <v>2.1397334886E-6</v>
      </c>
      <c r="R10" s="114">
        <f t="shared" si="0"/>
        <v>4.045369554E-13</v>
      </c>
      <c r="S10" s="114">
        <f t="shared" si="0"/>
        <v>0</v>
      </c>
      <c r="T10" s="114"/>
      <c r="U10" s="115">
        <f t="shared" si="0"/>
        <v>0.66409879609756106</v>
      </c>
      <c r="X10" s="81" t="s">
        <v>6</v>
      </c>
      <c r="Y10" s="82"/>
      <c r="Z10" s="7">
        <v>0.15</v>
      </c>
      <c r="AA10" s="7">
        <v>0.85</v>
      </c>
      <c r="AD10" s="6">
        <f t="shared" si="2"/>
        <v>2.5499999999999998</v>
      </c>
      <c r="AE10" s="9" t="s">
        <v>91</v>
      </c>
      <c r="AF10" s="10"/>
      <c r="AG10" s="11" t="s">
        <v>79</v>
      </c>
      <c r="AH10" s="12" t="s">
        <v>92</v>
      </c>
      <c r="AI10" s="13">
        <v>5.2764564048699992E-3</v>
      </c>
      <c r="AJ10" s="13">
        <v>4.2420769979999997E-4</v>
      </c>
      <c r="AK10" s="13">
        <v>7.3486940506999998E-4</v>
      </c>
      <c r="AL10" s="13">
        <v>1.0463453000000001E-3</v>
      </c>
      <c r="AM10" s="13">
        <v>3.0710339999999998E-3</v>
      </c>
      <c r="AN10" s="13">
        <v>2.0509634000000001E-4</v>
      </c>
      <c r="AO10" s="13">
        <v>5.2931908999999996E-4</v>
      </c>
      <c r="AP10" s="13">
        <v>4.2308823999999997E-4</v>
      </c>
      <c r="AQ10" s="13">
        <v>0</v>
      </c>
      <c r="AR10" s="13">
        <v>0</v>
      </c>
      <c r="AS10" s="13">
        <v>1.1194597999999999E-6</v>
      </c>
      <c r="AT10" s="13">
        <v>4.5397507E-7</v>
      </c>
      <c r="AU10" s="13">
        <v>1.0463453000000001E-3</v>
      </c>
      <c r="AV10" s="13">
        <v>0</v>
      </c>
      <c r="AW10" s="13">
        <v>0</v>
      </c>
      <c r="AX10" s="13">
        <v>0</v>
      </c>
      <c r="AY10" s="13">
        <v>0</v>
      </c>
      <c r="AZ10" s="54">
        <v>0</v>
      </c>
      <c r="BA10" s="11"/>
      <c r="BB10" s="14">
        <v>2.4967756097560974E-2</v>
      </c>
    </row>
    <row r="11" spans="1:54" ht="13.8" x14ac:dyDescent="0.25">
      <c r="A11" s="107" t="s">
        <v>121</v>
      </c>
      <c r="B11" s="113">
        <f t="shared" si="1"/>
        <v>5.4533537251603204E-2</v>
      </c>
      <c r="C11" s="114">
        <f t="shared" si="0"/>
        <v>6.7626496336500004E-3</v>
      </c>
      <c r="D11" s="114">
        <f t="shared" si="0"/>
        <v>6.7922791623630007E-3</v>
      </c>
      <c r="E11" s="114">
        <f t="shared" si="0"/>
        <v>1.4993702035901999E-3</v>
      </c>
      <c r="F11" s="114">
        <f t="shared" si="0"/>
        <v>3.9479238252000004E-2</v>
      </c>
      <c r="G11" s="114">
        <f t="shared" si="0"/>
        <v>9.676301499000001E-4</v>
      </c>
      <c r="H11" s="114">
        <f t="shared" si="0"/>
        <v>5.2708507200000003E-3</v>
      </c>
      <c r="I11" s="114">
        <f t="shared" si="0"/>
        <v>4.5852404625000009E-3</v>
      </c>
      <c r="J11" s="114">
        <f t="shared" si="0"/>
        <v>2.1311137572300001E-3</v>
      </c>
      <c r="K11" s="114">
        <f t="shared" si="0"/>
        <v>2.479509009E-5</v>
      </c>
      <c r="L11" s="114">
        <f t="shared" si="0"/>
        <v>2.150032383E-5</v>
      </c>
      <c r="M11" s="114">
        <f t="shared" si="0"/>
        <v>5.5379829246299998E-4</v>
      </c>
      <c r="N11" s="114">
        <f t="shared" si="0"/>
        <v>1.2257892126000002E-3</v>
      </c>
      <c r="O11" s="114">
        <f t="shared" si="0"/>
        <v>1.7438260500000001E-5</v>
      </c>
      <c r="P11" s="114">
        <f t="shared" si="0"/>
        <v>2.5477534349999998E-4</v>
      </c>
      <c r="Q11" s="114">
        <f t="shared" si="0"/>
        <v>8.401451382E-7</v>
      </c>
      <c r="R11" s="114">
        <f t="shared" si="0"/>
        <v>5.27241852E-7</v>
      </c>
      <c r="S11" s="114">
        <f t="shared" si="0"/>
        <v>0</v>
      </c>
      <c r="T11" s="114"/>
      <c r="U11" s="115">
        <f t="shared" si="0"/>
        <v>0.32096941668292683</v>
      </c>
      <c r="X11" s="83" t="s">
        <v>13</v>
      </c>
      <c r="Y11" s="84"/>
      <c r="AA11" s="7">
        <v>0.5</v>
      </c>
      <c r="AB11">
        <v>0.5</v>
      </c>
      <c r="AD11" s="6">
        <f t="shared" si="2"/>
        <v>6.5</v>
      </c>
    </row>
    <row r="12" spans="1:54" ht="13.8" x14ac:dyDescent="0.25">
      <c r="A12" s="107" t="s">
        <v>122</v>
      </c>
      <c r="B12" s="113">
        <f t="shared" si="1"/>
        <v>1.0709680792010399E-2</v>
      </c>
      <c r="C12" s="114">
        <f t="shared" si="0"/>
        <v>8.1568931957999992E-4</v>
      </c>
      <c r="D12" s="114">
        <f t="shared" si="0"/>
        <v>1.466691060726E-3</v>
      </c>
      <c r="E12" s="114">
        <f t="shared" si="0"/>
        <v>2.4295415077044001E-3</v>
      </c>
      <c r="F12" s="114">
        <f t="shared" si="0"/>
        <v>5.9977589039999996E-3</v>
      </c>
      <c r="G12" s="114">
        <f t="shared" si="0"/>
        <v>4.3250988780000005E-4</v>
      </c>
      <c r="H12" s="114">
        <f t="shared" si="0"/>
        <v>9.8938547999999999E-4</v>
      </c>
      <c r="I12" s="114">
        <f t="shared" si="0"/>
        <v>7.9337668499999991E-4</v>
      </c>
      <c r="J12" s="114">
        <f t="shared" si="0"/>
        <v>5.1227544599999999E-6</v>
      </c>
      <c r="K12" s="114">
        <f t="shared" si="0"/>
        <v>9.3178837800000011E-6</v>
      </c>
      <c r="L12" s="114">
        <f t="shared" si="0"/>
        <v>7.87199634E-6</v>
      </c>
      <c r="M12" s="114">
        <f t="shared" si="0"/>
        <v>4.4795692926E-5</v>
      </c>
      <c r="N12" s="114">
        <f t="shared" si="0"/>
        <v>2.3749069140000002E-3</v>
      </c>
      <c r="O12" s="114">
        <f t="shared" si="0"/>
        <v>3.4876521000000001E-5</v>
      </c>
      <c r="P12" s="114">
        <f t="shared" si="0"/>
        <v>1.8645687000000001E-5</v>
      </c>
      <c r="Q12" s="114">
        <f t="shared" si="0"/>
        <v>5.7902000400000005E-8</v>
      </c>
      <c r="R12" s="114">
        <f t="shared" si="0"/>
        <v>1.054483704E-6</v>
      </c>
      <c r="S12" s="114">
        <f t="shared" si="0"/>
        <v>0</v>
      </c>
      <c r="T12" s="114"/>
      <c r="U12" s="115">
        <f t="shared" si="0"/>
        <v>4.8762267512195118E-2</v>
      </c>
      <c r="X12" s="93" t="s">
        <v>15</v>
      </c>
      <c r="Y12" s="94"/>
      <c r="AB12">
        <v>1</v>
      </c>
      <c r="AD12" s="6">
        <f t="shared" si="2"/>
        <v>10</v>
      </c>
    </row>
    <row r="13" spans="1:54" ht="13.8" x14ac:dyDescent="0.25">
      <c r="A13" s="107" t="s">
        <v>123</v>
      </c>
      <c r="B13" s="113">
        <f t="shared" si="1"/>
        <v>0.10834990684657694</v>
      </c>
      <c r="C13" s="114">
        <f t="shared" si="0"/>
        <v>1.27508008044798E-2</v>
      </c>
      <c r="D13" s="114">
        <f t="shared" si="0"/>
        <v>1.3171090129559998E-2</v>
      </c>
      <c r="E13" s="114">
        <f t="shared" si="0"/>
        <v>7.43863992537137E-4</v>
      </c>
      <c r="F13" s="114">
        <f t="shared" si="0"/>
        <v>8.1684151920000003E-2</v>
      </c>
      <c r="G13" s="114">
        <f t="shared" si="0"/>
        <v>2.6818236342000001E-3</v>
      </c>
      <c r="H13" s="114">
        <f t="shared" si="0"/>
        <v>9.5520722579999998E-3</v>
      </c>
      <c r="I13" s="114">
        <f t="shared" si="0"/>
        <v>8.3206115460000007E-3</v>
      </c>
      <c r="J13" s="114">
        <f t="shared" si="0"/>
        <v>4.3585794540000004E-3</v>
      </c>
      <c r="K13" s="114">
        <f t="shared" si="0"/>
        <v>3.4391181277799998E-5</v>
      </c>
      <c r="L13" s="114">
        <f t="shared" si="0"/>
        <v>3.7218623202000003E-5</v>
      </c>
      <c r="M13" s="114">
        <f t="shared" si="0"/>
        <v>9.3719423735999985E-4</v>
      </c>
      <c r="N13" s="114">
        <f t="shared" si="0"/>
        <v>6.5842821323999992E-5</v>
      </c>
      <c r="O13" s="114">
        <f t="shared" si="0"/>
        <v>2.2867800660000001E-4</v>
      </c>
      <c r="P13" s="114">
        <f t="shared" si="0"/>
        <v>4.4720343071999994E-4</v>
      </c>
      <c r="Q13" s="114">
        <f t="shared" si="0"/>
        <v>2.1397334886E-6</v>
      </c>
      <c r="R13" s="114">
        <f t="shared" si="0"/>
        <v>4.045369554E-13</v>
      </c>
      <c r="S13" s="114">
        <f t="shared" si="0"/>
        <v>0</v>
      </c>
      <c r="T13" s="114"/>
      <c r="U13" s="115">
        <f t="shared" si="0"/>
        <v>0.66409879609756106</v>
      </c>
      <c r="X13" s="83" t="s">
        <v>6</v>
      </c>
      <c r="Y13" s="84"/>
      <c r="Z13" s="7">
        <v>0.15</v>
      </c>
      <c r="AA13" s="7">
        <v>0.85</v>
      </c>
      <c r="AD13" s="6">
        <f t="shared" si="2"/>
        <v>2.5499999999999998</v>
      </c>
    </row>
    <row r="14" spans="1:54" ht="13.8" x14ac:dyDescent="0.25">
      <c r="A14" s="107" t="s">
        <v>124</v>
      </c>
      <c r="B14" s="113">
        <f t="shared" si="1"/>
        <v>2.8239223375847524E-2</v>
      </c>
      <c r="C14" s="114">
        <f t="shared" si="0"/>
        <v>3.194473445208E-3</v>
      </c>
      <c r="D14" s="114">
        <f t="shared" si="0"/>
        <v>3.5969263013808004E-3</v>
      </c>
      <c r="E14" s="114">
        <f t="shared" si="0"/>
        <v>2.0574729860587202E-3</v>
      </c>
      <c r="F14" s="114">
        <f t="shared" si="0"/>
        <v>1.9390350643200001E-2</v>
      </c>
      <c r="G14" s="114">
        <f t="shared" si="0"/>
        <v>6.4655799264000011E-4</v>
      </c>
      <c r="H14" s="114">
        <f t="shared" si="0"/>
        <v>2.7019715760000004E-3</v>
      </c>
      <c r="I14" s="114">
        <f t="shared" si="0"/>
        <v>2.310122196E-3</v>
      </c>
      <c r="J14" s="114">
        <f t="shared" si="0"/>
        <v>8.55519155568E-4</v>
      </c>
      <c r="K14" s="114">
        <f t="shared" si="0"/>
        <v>1.5508766303999999E-5</v>
      </c>
      <c r="L14" s="114">
        <f t="shared" si="0"/>
        <v>1.3323327336E-5</v>
      </c>
      <c r="M14" s="114">
        <f t="shared" si="0"/>
        <v>2.4839673274080001E-4</v>
      </c>
      <c r="N14" s="114">
        <f t="shared" si="0"/>
        <v>1.9152598334400005E-3</v>
      </c>
      <c r="O14" s="114">
        <f t="shared" si="0"/>
        <v>2.7901216800000007E-5</v>
      </c>
      <c r="P14" s="114">
        <f t="shared" si="0"/>
        <v>1.1309754960000001E-4</v>
      </c>
      <c r="Q14" s="114">
        <f t="shared" si="0"/>
        <v>3.7079925552000005E-7</v>
      </c>
      <c r="R14" s="114">
        <f t="shared" si="0"/>
        <v>8.4358696320000004E-7</v>
      </c>
      <c r="S14" s="114">
        <f t="shared" si="0"/>
        <v>0</v>
      </c>
      <c r="T14" s="114"/>
      <c r="U14" s="115">
        <f t="shared" si="0"/>
        <v>0.15764512718048784</v>
      </c>
      <c r="X14" s="81" t="s">
        <v>18</v>
      </c>
      <c r="Y14" s="82"/>
      <c r="AA14" s="7">
        <v>0.2</v>
      </c>
      <c r="AB14">
        <v>0.8</v>
      </c>
      <c r="AD14" s="6">
        <f t="shared" si="2"/>
        <v>8.6</v>
      </c>
    </row>
    <row r="15" spans="1:54" ht="13.8" x14ac:dyDescent="0.25">
      <c r="A15" s="107" t="s">
        <v>125</v>
      </c>
      <c r="B15" s="113">
        <f t="shared" si="1"/>
        <v>7.9074896868975175E-2</v>
      </c>
      <c r="C15" s="114">
        <f t="shared" si="0"/>
        <v>1.00929474095292E-2</v>
      </c>
      <c r="D15" s="114">
        <f t="shared" si="0"/>
        <v>9.7746084992797223E-3</v>
      </c>
      <c r="E15" s="114">
        <f t="shared" si="0"/>
        <v>9.7847427328624803E-4</v>
      </c>
      <c r="F15" s="114">
        <f t="shared" si="0"/>
        <v>5.8228866686880008E-2</v>
      </c>
      <c r="G15" s="114">
        <f t="shared" si="0"/>
        <v>1.2672974966760002E-3</v>
      </c>
      <c r="H15" s="114">
        <f t="shared" si="0"/>
        <v>7.6684712543999998E-3</v>
      </c>
      <c r="I15" s="114">
        <f t="shared" si="0"/>
        <v>6.7086841779000006E-3</v>
      </c>
      <c r="J15" s="114">
        <f t="shared" si="0"/>
        <v>3.3216687187811998E-3</v>
      </c>
      <c r="K15" s="114">
        <f t="shared" si="0"/>
        <v>3.3462325623600003E-5</v>
      </c>
      <c r="L15" s="114">
        <f t="shared" si="0"/>
        <v>2.91321872244E-5</v>
      </c>
      <c r="M15" s="114">
        <f t="shared" si="0"/>
        <v>8.3883974820372009E-4</v>
      </c>
      <c r="N15" s="114">
        <f t="shared" si="0"/>
        <v>5.8228329981600011E-4</v>
      </c>
      <c r="O15" s="114">
        <f t="shared" si="0"/>
        <v>7.6728346199999994E-6</v>
      </c>
      <c r="P15" s="114">
        <f t="shared" si="0"/>
        <v>3.8700795113999996E-4</v>
      </c>
      <c r="Q15" s="114">
        <f t="shared" si="0"/>
        <v>1.2782012953680001E-6</v>
      </c>
      <c r="R15" s="114">
        <f t="shared" si="0"/>
        <v>2.3198641487999999E-7</v>
      </c>
      <c r="S15" s="114">
        <f t="shared" si="0"/>
        <v>0</v>
      </c>
      <c r="T15" s="114"/>
      <c r="U15" s="115">
        <f t="shared" si="0"/>
        <v>0.47340542021853665</v>
      </c>
      <c r="X15" s="83" t="s">
        <v>9</v>
      </c>
      <c r="Y15" s="84"/>
      <c r="AA15" s="7">
        <v>0.78</v>
      </c>
      <c r="AB15">
        <v>0.22</v>
      </c>
      <c r="AD15" s="6">
        <f t="shared" si="2"/>
        <v>4.54</v>
      </c>
    </row>
    <row r="16" spans="1:54" ht="13.8" x14ac:dyDescent="0.25">
      <c r="A16" s="107" t="s">
        <v>126</v>
      </c>
      <c r="B16" s="113">
        <f t="shared" si="1"/>
        <v>1.0709680792010399E-2</v>
      </c>
      <c r="C16" s="114">
        <f t="shared" si="0"/>
        <v>8.1568931957999992E-4</v>
      </c>
      <c r="D16" s="114">
        <f t="shared" si="0"/>
        <v>1.466691060726E-3</v>
      </c>
      <c r="E16" s="114">
        <f t="shared" si="0"/>
        <v>2.4295415077044001E-3</v>
      </c>
      <c r="F16" s="114">
        <f t="shared" si="0"/>
        <v>5.9977589039999996E-3</v>
      </c>
      <c r="G16" s="114">
        <f t="shared" si="0"/>
        <v>4.3250988780000005E-4</v>
      </c>
      <c r="H16" s="114">
        <f t="shared" si="0"/>
        <v>9.8938547999999999E-4</v>
      </c>
      <c r="I16" s="114">
        <f t="shared" si="0"/>
        <v>7.9337668499999991E-4</v>
      </c>
      <c r="J16" s="114">
        <f t="shared" si="0"/>
        <v>5.1227544599999999E-6</v>
      </c>
      <c r="K16" s="114">
        <f t="shared" si="0"/>
        <v>9.3178837800000011E-6</v>
      </c>
      <c r="L16" s="114">
        <f t="shared" si="0"/>
        <v>7.87199634E-6</v>
      </c>
      <c r="M16" s="114">
        <f t="shared" si="0"/>
        <v>4.4795692926E-5</v>
      </c>
      <c r="N16" s="114">
        <f t="shared" si="0"/>
        <v>2.3749069140000002E-3</v>
      </c>
      <c r="O16" s="114">
        <f t="shared" si="0"/>
        <v>3.4876521000000001E-5</v>
      </c>
      <c r="P16" s="114">
        <f t="shared" si="0"/>
        <v>1.8645687000000001E-5</v>
      </c>
      <c r="Q16" s="114">
        <f t="shared" si="0"/>
        <v>5.7902000400000005E-8</v>
      </c>
      <c r="R16" s="114">
        <f t="shared" si="0"/>
        <v>1.054483704E-6</v>
      </c>
      <c r="S16" s="114">
        <f t="shared" si="0"/>
        <v>0</v>
      </c>
      <c r="T16" s="114"/>
      <c r="U16" s="115">
        <f t="shared" si="0"/>
        <v>4.8762267512195118E-2</v>
      </c>
      <c r="X16" s="93" t="s">
        <v>15</v>
      </c>
      <c r="Y16" s="94"/>
      <c r="AB16">
        <v>1</v>
      </c>
      <c r="AD16" s="6">
        <f t="shared" si="2"/>
        <v>10</v>
      </c>
    </row>
    <row r="17" spans="1:30" ht="13.8" x14ac:dyDescent="0.25">
      <c r="A17" s="107" t="s">
        <v>127</v>
      </c>
      <c r="B17" s="113">
        <f t="shared" si="1"/>
        <v>1.0709680792010399E-2</v>
      </c>
      <c r="C17" s="114">
        <f t="shared" si="0"/>
        <v>8.1568931957999992E-4</v>
      </c>
      <c r="D17" s="114">
        <f t="shared" si="0"/>
        <v>1.466691060726E-3</v>
      </c>
      <c r="E17" s="114">
        <f t="shared" si="0"/>
        <v>2.4295415077044001E-3</v>
      </c>
      <c r="F17" s="114">
        <f t="shared" si="0"/>
        <v>5.9977589039999996E-3</v>
      </c>
      <c r="G17" s="114">
        <f t="shared" si="0"/>
        <v>4.3250988780000005E-4</v>
      </c>
      <c r="H17" s="114">
        <f t="shared" si="0"/>
        <v>9.8938547999999999E-4</v>
      </c>
      <c r="I17" s="114">
        <f t="shared" si="0"/>
        <v>7.9337668499999991E-4</v>
      </c>
      <c r="J17" s="114">
        <f t="shared" si="0"/>
        <v>5.1227544599999999E-6</v>
      </c>
      <c r="K17" s="114">
        <f t="shared" ref="K17:K61" si="3">3.6*($Z17*AR$4+$AA17*AR$6+$AB17*(AR$5+AR$10)/2)</f>
        <v>9.3178837800000011E-6</v>
      </c>
      <c r="L17" s="114">
        <f t="shared" ref="L17:L61" si="4">3.6*($Z17*AS$4+$AA17*AS$6+$AB17*(AS$5+AS$10)/2)</f>
        <v>7.87199634E-6</v>
      </c>
      <c r="M17" s="114">
        <f t="shared" ref="M17:M61" si="5">3.6*($Z17*AT$4+$AA17*AT$6+$AB17*(AT$5+AT$10)/2)</f>
        <v>4.4795692926E-5</v>
      </c>
      <c r="N17" s="114">
        <f t="shared" ref="N17:N61" si="6">3.6*($Z17*AU$4+$AA17*AU$6+$AB17*(AU$5+AU$10)/2)</f>
        <v>2.3749069140000002E-3</v>
      </c>
      <c r="O17" s="114">
        <f t="shared" ref="O17:O61" si="7">3.6*($Z17*AV$4+$AA17*AV$6+$AB17*(AV$5+AV$10)/2)</f>
        <v>3.4876521000000001E-5</v>
      </c>
      <c r="P17" s="114">
        <f t="shared" ref="P17:P61" si="8">3.6*($Z17*AW$4+$AA17*AW$6+$AB17*(AW$5+AW$10)/2)</f>
        <v>1.8645687000000001E-5</v>
      </c>
      <c r="Q17" s="114">
        <f t="shared" ref="Q17:Q61" si="9">3.6*($Z17*AX$4+$AA17*AX$6+$AB17*(AX$5+AX$10)/2)</f>
        <v>5.7902000400000005E-8</v>
      </c>
      <c r="R17" s="114">
        <f t="shared" ref="R17:R61" si="10">3.6*($Z17*AY$4+$AA17*AY$6+$AB17*(AY$5+AY$10)/2)</f>
        <v>1.054483704E-6</v>
      </c>
      <c r="S17" s="114">
        <f t="shared" ref="S17:S61" si="11">3.6*($Z17*AZ$4+$AA17*AZ$6+$AB17*(AZ$5+AZ$10)/2)</f>
        <v>0</v>
      </c>
      <c r="T17" s="114"/>
      <c r="U17" s="115">
        <f t="shared" ref="U17:U61" si="12">3.6*($Z17*BB$4+$AA17*BB$6+$AB17*(BB$5+BB$10)/2)</f>
        <v>4.8762267512195118E-2</v>
      </c>
      <c r="X17" s="95" t="s">
        <v>15</v>
      </c>
      <c r="Y17" s="96"/>
      <c r="AB17">
        <v>1</v>
      </c>
      <c r="AD17" s="6">
        <f t="shared" si="2"/>
        <v>10</v>
      </c>
    </row>
    <row r="18" spans="1:30" ht="13.8" x14ac:dyDescent="0.25">
      <c r="A18" s="107" t="s">
        <v>128</v>
      </c>
      <c r="B18" s="113">
        <f t="shared" si="1"/>
        <v>0.10834990684657694</v>
      </c>
      <c r="C18" s="114">
        <f t="shared" ref="C18:C61" si="13">3.6*($Z18*AJ$4+$AA18*AJ$6+$AB18*(AJ$5+AJ$10)/2)</f>
        <v>1.27508008044798E-2</v>
      </c>
      <c r="D18" s="114">
        <f t="shared" ref="D18:D61" si="14">3.6*($Z18*AK$4+$AA18*AK$6+$AB18*(AK$5+AK$10)/2)</f>
        <v>1.3171090129559998E-2</v>
      </c>
      <c r="E18" s="114">
        <f t="shared" ref="E18:E61" si="15">3.6*($Z18*AL$4+$AA18*AL$6+$AB18*(AL$5+AL$10)/2)</f>
        <v>7.43863992537137E-4</v>
      </c>
      <c r="F18" s="114">
        <f t="shared" ref="F18:F61" si="16">3.6*($Z18*AM$4+$AA18*AM$6+$AB18*(AM$5+AM$10)/2)</f>
        <v>8.1684151920000003E-2</v>
      </c>
      <c r="G18" s="114">
        <f t="shared" ref="G18:G61" si="17">3.6*($Z18*AN$4+$AA18*AN$6+$AB18*(AN$5+AN$10)/2)</f>
        <v>2.6818236342000001E-3</v>
      </c>
      <c r="H18" s="114">
        <f t="shared" ref="H18:H61" si="18">3.6*($Z18*AO$4+$AA18*AO$6+$AB18*(AO$5+AO$10)/2)</f>
        <v>9.5520722579999998E-3</v>
      </c>
      <c r="I18" s="114">
        <f t="shared" ref="I18:I61" si="19">3.6*($Z18*AP$4+$AA18*AP$6+$AB18*(AP$5+AP$10)/2)</f>
        <v>8.3206115460000007E-3</v>
      </c>
      <c r="J18" s="114">
        <f t="shared" ref="J18:J61" si="20">3.6*($Z18*AQ$4+$AA18*AQ$6+$AB18*(AQ$5+AQ$10)/2)</f>
        <v>4.3585794540000004E-3</v>
      </c>
      <c r="K18" s="114">
        <f t="shared" si="3"/>
        <v>3.4391181277799998E-5</v>
      </c>
      <c r="L18" s="114">
        <f t="shared" si="4"/>
        <v>3.7218623202000003E-5</v>
      </c>
      <c r="M18" s="114">
        <f t="shared" si="5"/>
        <v>9.3719423735999985E-4</v>
      </c>
      <c r="N18" s="114">
        <f t="shared" si="6"/>
        <v>6.5842821323999992E-5</v>
      </c>
      <c r="O18" s="114">
        <f t="shared" si="7"/>
        <v>2.2867800660000001E-4</v>
      </c>
      <c r="P18" s="114">
        <f t="shared" si="8"/>
        <v>4.4720343071999994E-4</v>
      </c>
      <c r="Q18" s="114">
        <f t="shared" si="9"/>
        <v>2.1397334886E-6</v>
      </c>
      <c r="R18" s="114">
        <f t="shared" si="10"/>
        <v>4.045369554E-13</v>
      </c>
      <c r="S18" s="114">
        <f t="shared" si="11"/>
        <v>0</v>
      </c>
      <c r="T18" s="114"/>
      <c r="U18" s="115">
        <f t="shared" si="12"/>
        <v>0.66409879609756106</v>
      </c>
      <c r="X18" s="81" t="s">
        <v>6</v>
      </c>
      <c r="Y18" s="82"/>
      <c r="Z18" s="7">
        <v>0.15</v>
      </c>
      <c r="AA18" s="7">
        <v>0.85</v>
      </c>
      <c r="AD18" s="6">
        <f t="shared" si="2"/>
        <v>2.5499999999999998</v>
      </c>
    </row>
    <row r="19" spans="1:30" ht="13.8" x14ac:dyDescent="0.25">
      <c r="A19" s="107" t="s">
        <v>129</v>
      </c>
      <c r="B19" s="113">
        <f t="shared" si="1"/>
        <v>1.0709680792010399E-2</v>
      </c>
      <c r="C19" s="114">
        <f t="shared" si="13"/>
        <v>8.1568931957999992E-4</v>
      </c>
      <c r="D19" s="114">
        <f t="shared" si="14"/>
        <v>1.466691060726E-3</v>
      </c>
      <c r="E19" s="114">
        <f t="shared" si="15"/>
        <v>2.4295415077044001E-3</v>
      </c>
      <c r="F19" s="114">
        <f t="shared" si="16"/>
        <v>5.9977589039999996E-3</v>
      </c>
      <c r="G19" s="114">
        <f t="shared" si="17"/>
        <v>4.3250988780000005E-4</v>
      </c>
      <c r="H19" s="114">
        <f t="shared" si="18"/>
        <v>9.8938547999999999E-4</v>
      </c>
      <c r="I19" s="114">
        <f t="shared" si="19"/>
        <v>7.9337668499999991E-4</v>
      </c>
      <c r="J19" s="114">
        <f t="shared" si="20"/>
        <v>5.1227544599999999E-6</v>
      </c>
      <c r="K19" s="114">
        <f t="shared" si="3"/>
        <v>9.3178837800000011E-6</v>
      </c>
      <c r="L19" s="114">
        <f t="shared" si="4"/>
        <v>7.87199634E-6</v>
      </c>
      <c r="M19" s="114">
        <f t="shared" si="5"/>
        <v>4.4795692926E-5</v>
      </c>
      <c r="N19" s="114">
        <f t="shared" si="6"/>
        <v>2.3749069140000002E-3</v>
      </c>
      <c r="O19" s="114">
        <f t="shared" si="7"/>
        <v>3.4876521000000001E-5</v>
      </c>
      <c r="P19" s="114">
        <f t="shared" si="8"/>
        <v>1.8645687000000001E-5</v>
      </c>
      <c r="Q19" s="114">
        <f t="shared" si="9"/>
        <v>5.7902000400000005E-8</v>
      </c>
      <c r="R19" s="114">
        <f t="shared" si="10"/>
        <v>1.054483704E-6</v>
      </c>
      <c r="S19" s="114">
        <f t="shared" si="11"/>
        <v>0</v>
      </c>
      <c r="T19" s="114"/>
      <c r="U19" s="115">
        <f t="shared" si="12"/>
        <v>4.8762267512195118E-2</v>
      </c>
      <c r="X19" s="95" t="s">
        <v>15</v>
      </c>
      <c r="Y19" s="96"/>
      <c r="AB19">
        <v>1</v>
      </c>
      <c r="AD19" s="6">
        <f t="shared" si="2"/>
        <v>10</v>
      </c>
    </row>
    <row r="20" spans="1:30" ht="13.8" x14ac:dyDescent="0.25">
      <c r="A20" s="107" t="s">
        <v>130</v>
      </c>
      <c r="B20" s="113">
        <f t="shared" si="1"/>
        <v>0.10834990684657694</v>
      </c>
      <c r="C20" s="114">
        <f t="shared" si="13"/>
        <v>1.27508008044798E-2</v>
      </c>
      <c r="D20" s="114">
        <f t="shared" si="14"/>
        <v>1.3171090129559998E-2</v>
      </c>
      <c r="E20" s="114">
        <f t="shared" si="15"/>
        <v>7.43863992537137E-4</v>
      </c>
      <c r="F20" s="114">
        <f t="shared" si="16"/>
        <v>8.1684151920000003E-2</v>
      </c>
      <c r="G20" s="114">
        <f t="shared" si="17"/>
        <v>2.6818236342000001E-3</v>
      </c>
      <c r="H20" s="114">
        <f t="shared" si="18"/>
        <v>9.5520722579999998E-3</v>
      </c>
      <c r="I20" s="114">
        <f t="shared" si="19"/>
        <v>8.3206115460000007E-3</v>
      </c>
      <c r="J20" s="114">
        <f t="shared" si="20"/>
        <v>4.3585794540000004E-3</v>
      </c>
      <c r="K20" s="114">
        <f t="shared" si="3"/>
        <v>3.4391181277799998E-5</v>
      </c>
      <c r="L20" s="114">
        <f t="shared" si="4"/>
        <v>3.7218623202000003E-5</v>
      </c>
      <c r="M20" s="114">
        <f t="shared" si="5"/>
        <v>9.3719423735999985E-4</v>
      </c>
      <c r="N20" s="114">
        <f t="shared" si="6"/>
        <v>6.5842821323999992E-5</v>
      </c>
      <c r="O20" s="114">
        <f t="shared" si="7"/>
        <v>2.2867800660000001E-4</v>
      </c>
      <c r="P20" s="114">
        <f t="shared" si="8"/>
        <v>4.4720343071999994E-4</v>
      </c>
      <c r="Q20" s="114">
        <f t="shared" si="9"/>
        <v>2.1397334886E-6</v>
      </c>
      <c r="R20" s="114">
        <f t="shared" si="10"/>
        <v>4.045369554E-13</v>
      </c>
      <c r="S20" s="114">
        <f t="shared" si="11"/>
        <v>0</v>
      </c>
      <c r="T20" s="114"/>
      <c r="U20" s="115">
        <f t="shared" si="12"/>
        <v>0.66409879609756106</v>
      </c>
      <c r="X20" s="81" t="s">
        <v>6</v>
      </c>
      <c r="Y20" s="82"/>
      <c r="Z20" s="7">
        <v>0.15</v>
      </c>
      <c r="AA20" s="7">
        <v>0.85</v>
      </c>
      <c r="AD20" s="6">
        <f t="shared" si="2"/>
        <v>2.5499999999999998</v>
      </c>
    </row>
    <row r="21" spans="1:30" ht="13.8" x14ac:dyDescent="0.25">
      <c r="A21" s="107" t="s">
        <v>131</v>
      </c>
      <c r="B21" s="113">
        <f t="shared" si="1"/>
        <v>0.10834990684657694</v>
      </c>
      <c r="C21" s="114">
        <f t="shared" si="13"/>
        <v>1.27508008044798E-2</v>
      </c>
      <c r="D21" s="114">
        <f t="shared" si="14"/>
        <v>1.3171090129559998E-2</v>
      </c>
      <c r="E21" s="114">
        <f t="shared" si="15"/>
        <v>7.43863992537137E-4</v>
      </c>
      <c r="F21" s="114">
        <f t="shared" si="16"/>
        <v>8.1684151920000003E-2</v>
      </c>
      <c r="G21" s="114">
        <f t="shared" si="17"/>
        <v>2.6818236342000001E-3</v>
      </c>
      <c r="H21" s="114">
        <f t="shared" si="18"/>
        <v>9.5520722579999998E-3</v>
      </c>
      <c r="I21" s="114">
        <f t="shared" si="19"/>
        <v>8.3206115460000007E-3</v>
      </c>
      <c r="J21" s="114">
        <f t="shared" si="20"/>
        <v>4.3585794540000004E-3</v>
      </c>
      <c r="K21" s="114">
        <f t="shared" si="3"/>
        <v>3.4391181277799998E-5</v>
      </c>
      <c r="L21" s="114">
        <f t="shared" si="4"/>
        <v>3.7218623202000003E-5</v>
      </c>
      <c r="M21" s="114">
        <f t="shared" si="5"/>
        <v>9.3719423735999985E-4</v>
      </c>
      <c r="N21" s="114">
        <f t="shared" si="6"/>
        <v>6.5842821323999992E-5</v>
      </c>
      <c r="O21" s="114">
        <f t="shared" si="7"/>
        <v>2.2867800660000001E-4</v>
      </c>
      <c r="P21" s="114">
        <f t="shared" si="8"/>
        <v>4.4720343071999994E-4</v>
      </c>
      <c r="Q21" s="114">
        <f t="shared" si="9"/>
        <v>2.1397334886E-6</v>
      </c>
      <c r="R21" s="114">
        <f t="shared" si="10"/>
        <v>4.045369554E-13</v>
      </c>
      <c r="S21" s="114">
        <f t="shared" si="11"/>
        <v>0</v>
      </c>
      <c r="T21" s="114"/>
      <c r="U21" s="115">
        <f t="shared" si="12"/>
        <v>0.66409879609756106</v>
      </c>
      <c r="X21" s="83" t="s">
        <v>6</v>
      </c>
      <c r="Y21" s="84"/>
      <c r="Z21" s="7">
        <v>0.15</v>
      </c>
      <c r="AA21" s="7">
        <v>0.85</v>
      </c>
      <c r="AD21" s="6">
        <f t="shared" si="2"/>
        <v>2.5499999999999998</v>
      </c>
    </row>
    <row r="22" spans="1:30" ht="13.8" x14ac:dyDescent="0.25">
      <c r="A22" s="107" t="s">
        <v>132</v>
      </c>
      <c r="B22" s="113">
        <f t="shared" si="1"/>
        <v>0.10834990684657694</v>
      </c>
      <c r="C22" s="114">
        <f t="shared" si="13"/>
        <v>1.27508008044798E-2</v>
      </c>
      <c r="D22" s="114">
        <f t="shared" si="14"/>
        <v>1.3171090129559998E-2</v>
      </c>
      <c r="E22" s="114">
        <f t="shared" si="15"/>
        <v>7.43863992537137E-4</v>
      </c>
      <c r="F22" s="114">
        <f t="shared" si="16"/>
        <v>8.1684151920000003E-2</v>
      </c>
      <c r="G22" s="114">
        <f t="shared" si="17"/>
        <v>2.6818236342000001E-3</v>
      </c>
      <c r="H22" s="114">
        <f t="shared" si="18"/>
        <v>9.5520722579999998E-3</v>
      </c>
      <c r="I22" s="114">
        <f t="shared" si="19"/>
        <v>8.3206115460000007E-3</v>
      </c>
      <c r="J22" s="114">
        <f t="shared" si="20"/>
        <v>4.3585794540000004E-3</v>
      </c>
      <c r="K22" s="114">
        <f t="shared" si="3"/>
        <v>3.4391181277799998E-5</v>
      </c>
      <c r="L22" s="114">
        <f t="shared" si="4"/>
        <v>3.7218623202000003E-5</v>
      </c>
      <c r="M22" s="114">
        <f t="shared" si="5"/>
        <v>9.3719423735999985E-4</v>
      </c>
      <c r="N22" s="114">
        <f t="shared" si="6"/>
        <v>6.5842821323999992E-5</v>
      </c>
      <c r="O22" s="114">
        <f t="shared" si="7"/>
        <v>2.2867800660000001E-4</v>
      </c>
      <c r="P22" s="114">
        <f t="shared" si="8"/>
        <v>4.4720343071999994E-4</v>
      </c>
      <c r="Q22" s="114">
        <f t="shared" si="9"/>
        <v>2.1397334886E-6</v>
      </c>
      <c r="R22" s="114">
        <f t="shared" si="10"/>
        <v>4.045369554E-13</v>
      </c>
      <c r="S22" s="114">
        <f t="shared" si="11"/>
        <v>0</v>
      </c>
      <c r="T22" s="114"/>
      <c r="U22" s="115">
        <f t="shared" si="12"/>
        <v>0.66409879609756106</v>
      </c>
      <c r="X22" s="81" t="s">
        <v>6</v>
      </c>
      <c r="Y22" s="82"/>
      <c r="Z22" s="7">
        <v>0.15</v>
      </c>
      <c r="AA22" s="7">
        <v>0.85</v>
      </c>
      <c r="AD22" s="6">
        <f t="shared" si="2"/>
        <v>2.5499999999999998</v>
      </c>
    </row>
    <row r="23" spans="1:30" ht="13.8" x14ac:dyDescent="0.25">
      <c r="A23" s="107" t="s">
        <v>133</v>
      </c>
      <c r="B23" s="113">
        <f t="shared" si="1"/>
        <v>0.10834990684657694</v>
      </c>
      <c r="C23" s="114">
        <f t="shared" si="13"/>
        <v>1.27508008044798E-2</v>
      </c>
      <c r="D23" s="114">
        <f t="shared" si="14"/>
        <v>1.3171090129559998E-2</v>
      </c>
      <c r="E23" s="114">
        <f t="shared" si="15"/>
        <v>7.43863992537137E-4</v>
      </c>
      <c r="F23" s="114">
        <f t="shared" si="16"/>
        <v>8.1684151920000003E-2</v>
      </c>
      <c r="G23" s="114">
        <f t="shared" si="17"/>
        <v>2.6818236342000001E-3</v>
      </c>
      <c r="H23" s="114">
        <f t="shared" si="18"/>
        <v>9.5520722579999998E-3</v>
      </c>
      <c r="I23" s="114">
        <f t="shared" si="19"/>
        <v>8.3206115460000007E-3</v>
      </c>
      <c r="J23" s="114">
        <f t="shared" si="20"/>
        <v>4.3585794540000004E-3</v>
      </c>
      <c r="K23" s="114">
        <f t="shared" si="3"/>
        <v>3.4391181277799998E-5</v>
      </c>
      <c r="L23" s="114">
        <f t="shared" si="4"/>
        <v>3.7218623202000003E-5</v>
      </c>
      <c r="M23" s="114">
        <f t="shared" si="5"/>
        <v>9.3719423735999985E-4</v>
      </c>
      <c r="N23" s="114">
        <f t="shared" si="6"/>
        <v>6.5842821323999992E-5</v>
      </c>
      <c r="O23" s="114">
        <f t="shared" si="7"/>
        <v>2.2867800660000001E-4</v>
      </c>
      <c r="P23" s="114">
        <f t="shared" si="8"/>
        <v>4.4720343071999994E-4</v>
      </c>
      <c r="Q23" s="114">
        <f t="shared" si="9"/>
        <v>2.1397334886E-6</v>
      </c>
      <c r="R23" s="114">
        <f t="shared" si="10"/>
        <v>4.045369554E-13</v>
      </c>
      <c r="S23" s="114">
        <f t="shared" si="11"/>
        <v>0</v>
      </c>
      <c r="T23" s="114"/>
      <c r="U23" s="115">
        <f t="shared" si="12"/>
        <v>0.66409879609756106</v>
      </c>
      <c r="X23" s="83" t="s">
        <v>6</v>
      </c>
      <c r="Y23" s="84"/>
      <c r="Z23" s="7">
        <v>0.15</v>
      </c>
      <c r="AA23" s="7">
        <v>0.85</v>
      </c>
      <c r="AD23" s="6">
        <f t="shared" si="2"/>
        <v>2.5499999999999998</v>
      </c>
    </row>
    <row r="24" spans="1:30" ht="13.8" x14ac:dyDescent="0.25">
      <c r="A24" s="107" t="s">
        <v>134</v>
      </c>
      <c r="B24" s="113">
        <f t="shared" si="1"/>
        <v>0.10834990684657694</v>
      </c>
      <c r="C24" s="114">
        <f t="shared" si="13"/>
        <v>1.27508008044798E-2</v>
      </c>
      <c r="D24" s="114">
        <f t="shared" si="14"/>
        <v>1.3171090129559998E-2</v>
      </c>
      <c r="E24" s="114">
        <f t="shared" si="15"/>
        <v>7.43863992537137E-4</v>
      </c>
      <c r="F24" s="114">
        <f t="shared" si="16"/>
        <v>8.1684151920000003E-2</v>
      </c>
      <c r="G24" s="114">
        <f t="shared" si="17"/>
        <v>2.6818236342000001E-3</v>
      </c>
      <c r="H24" s="114">
        <f t="shared" si="18"/>
        <v>9.5520722579999998E-3</v>
      </c>
      <c r="I24" s="114">
        <f t="shared" si="19"/>
        <v>8.3206115460000007E-3</v>
      </c>
      <c r="J24" s="114">
        <f t="shared" si="20"/>
        <v>4.3585794540000004E-3</v>
      </c>
      <c r="K24" s="114">
        <f t="shared" si="3"/>
        <v>3.4391181277799998E-5</v>
      </c>
      <c r="L24" s="114">
        <f t="shared" si="4"/>
        <v>3.7218623202000003E-5</v>
      </c>
      <c r="M24" s="114">
        <f t="shared" si="5"/>
        <v>9.3719423735999985E-4</v>
      </c>
      <c r="N24" s="114">
        <f t="shared" si="6"/>
        <v>6.5842821323999992E-5</v>
      </c>
      <c r="O24" s="114">
        <f t="shared" si="7"/>
        <v>2.2867800660000001E-4</v>
      </c>
      <c r="P24" s="114">
        <f t="shared" si="8"/>
        <v>4.4720343071999994E-4</v>
      </c>
      <c r="Q24" s="114">
        <f t="shared" si="9"/>
        <v>2.1397334886E-6</v>
      </c>
      <c r="R24" s="114">
        <f t="shared" si="10"/>
        <v>4.045369554E-13</v>
      </c>
      <c r="S24" s="114">
        <f t="shared" si="11"/>
        <v>0</v>
      </c>
      <c r="T24" s="114"/>
      <c r="U24" s="115">
        <f t="shared" si="12"/>
        <v>0.66409879609756106</v>
      </c>
      <c r="X24" s="81" t="s">
        <v>6</v>
      </c>
      <c r="Y24" s="82"/>
      <c r="Z24" s="7">
        <v>0.15</v>
      </c>
      <c r="AA24" s="7">
        <v>0.85</v>
      </c>
      <c r="AD24" s="6">
        <f t="shared" si="2"/>
        <v>2.5499999999999998</v>
      </c>
    </row>
    <row r="25" spans="1:30" ht="13.8" x14ac:dyDescent="0.25">
      <c r="A25" s="107" t="s">
        <v>135</v>
      </c>
      <c r="B25" s="113">
        <f t="shared" si="1"/>
        <v>0.10834990684657694</v>
      </c>
      <c r="C25" s="114">
        <f t="shared" si="13"/>
        <v>1.27508008044798E-2</v>
      </c>
      <c r="D25" s="114">
        <f t="shared" si="14"/>
        <v>1.3171090129559998E-2</v>
      </c>
      <c r="E25" s="114">
        <f t="shared" si="15"/>
        <v>7.43863992537137E-4</v>
      </c>
      <c r="F25" s="114">
        <f t="shared" si="16"/>
        <v>8.1684151920000003E-2</v>
      </c>
      <c r="G25" s="114">
        <f t="shared" si="17"/>
        <v>2.6818236342000001E-3</v>
      </c>
      <c r="H25" s="114">
        <f t="shared" si="18"/>
        <v>9.5520722579999998E-3</v>
      </c>
      <c r="I25" s="114">
        <f t="shared" si="19"/>
        <v>8.3206115460000007E-3</v>
      </c>
      <c r="J25" s="114">
        <f t="shared" si="20"/>
        <v>4.3585794540000004E-3</v>
      </c>
      <c r="K25" s="114">
        <f t="shared" si="3"/>
        <v>3.4391181277799998E-5</v>
      </c>
      <c r="L25" s="114">
        <f t="shared" si="4"/>
        <v>3.7218623202000003E-5</v>
      </c>
      <c r="M25" s="114">
        <f t="shared" si="5"/>
        <v>9.3719423735999985E-4</v>
      </c>
      <c r="N25" s="114">
        <f t="shared" si="6"/>
        <v>6.5842821323999992E-5</v>
      </c>
      <c r="O25" s="114">
        <f t="shared" si="7"/>
        <v>2.2867800660000001E-4</v>
      </c>
      <c r="P25" s="114">
        <f t="shared" si="8"/>
        <v>4.4720343071999994E-4</v>
      </c>
      <c r="Q25" s="114">
        <f t="shared" si="9"/>
        <v>2.1397334886E-6</v>
      </c>
      <c r="R25" s="114">
        <f t="shared" si="10"/>
        <v>4.045369554E-13</v>
      </c>
      <c r="S25" s="114">
        <f t="shared" si="11"/>
        <v>0</v>
      </c>
      <c r="T25" s="114"/>
      <c r="U25" s="115">
        <f t="shared" si="12"/>
        <v>0.66409879609756106</v>
      </c>
      <c r="X25" s="83" t="s">
        <v>6</v>
      </c>
      <c r="Y25" s="84"/>
      <c r="Z25" s="7">
        <v>0.15</v>
      </c>
      <c r="AA25" s="7">
        <v>0.85</v>
      </c>
      <c r="AD25" s="6">
        <f t="shared" si="2"/>
        <v>2.5499999999999998</v>
      </c>
    </row>
    <row r="26" spans="1:30" ht="13.8" x14ac:dyDescent="0.25">
      <c r="A26" s="107" t="s">
        <v>136</v>
      </c>
      <c r="B26" s="113">
        <f t="shared" si="1"/>
        <v>0.10834990684657694</v>
      </c>
      <c r="C26" s="114">
        <f t="shared" si="13"/>
        <v>1.27508008044798E-2</v>
      </c>
      <c r="D26" s="114">
        <f t="shared" si="14"/>
        <v>1.3171090129559998E-2</v>
      </c>
      <c r="E26" s="114">
        <f t="shared" si="15"/>
        <v>7.43863992537137E-4</v>
      </c>
      <c r="F26" s="114">
        <f t="shared" si="16"/>
        <v>8.1684151920000003E-2</v>
      </c>
      <c r="G26" s="114">
        <f t="shared" si="17"/>
        <v>2.6818236342000001E-3</v>
      </c>
      <c r="H26" s="114">
        <f t="shared" si="18"/>
        <v>9.5520722579999998E-3</v>
      </c>
      <c r="I26" s="114">
        <f t="shared" si="19"/>
        <v>8.3206115460000007E-3</v>
      </c>
      <c r="J26" s="114">
        <f t="shared" si="20"/>
        <v>4.3585794540000004E-3</v>
      </c>
      <c r="K26" s="114">
        <f t="shared" si="3"/>
        <v>3.4391181277799998E-5</v>
      </c>
      <c r="L26" s="114">
        <f t="shared" si="4"/>
        <v>3.7218623202000003E-5</v>
      </c>
      <c r="M26" s="114">
        <f t="shared" si="5"/>
        <v>9.3719423735999985E-4</v>
      </c>
      <c r="N26" s="114">
        <f t="shared" si="6"/>
        <v>6.5842821323999992E-5</v>
      </c>
      <c r="O26" s="114">
        <f t="shared" si="7"/>
        <v>2.2867800660000001E-4</v>
      </c>
      <c r="P26" s="114">
        <f t="shared" si="8"/>
        <v>4.4720343071999994E-4</v>
      </c>
      <c r="Q26" s="114">
        <f t="shared" si="9"/>
        <v>2.1397334886E-6</v>
      </c>
      <c r="R26" s="114">
        <f t="shared" si="10"/>
        <v>4.045369554E-13</v>
      </c>
      <c r="S26" s="114">
        <f t="shared" si="11"/>
        <v>0</v>
      </c>
      <c r="T26" s="114"/>
      <c r="U26" s="115">
        <f t="shared" si="12"/>
        <v>0.66409879609756106</v>
      </c>
      <c r="X26" s="81" t="s">
        <v>6</v>
      </c>
      <c r="Y26" s="82"/>
      <c r="Z26" s="7">
        <v>0.15</v>
      </c>
      <c r="AA26" s="7">
        <v>0.85</v>
      </c>
      <c r="AD26" s="6">
        <f t="shared" si="2"/>
        <v>2.5499999999999998</v>
      </c>
    </row>
    <row r="27" spans="1:30" ht="13.8" x14ac:dyDescent="0.25">
      <c r="A27" s="107" t="s">
        <v>137</v>
      </c>
      <c r="B27" s="113">
        <f t="shared" si="1"/>
        <v>1.3339112179585966E-2</v>
      </c>
      <c r="C27" s="114">
        <f t="shared" si="13"/>
        <v>1.1725069384241999E-3</v>
      </c>
      <c r="D27" s="114">
        <f t="shared" si="14"/>
        <v>1.7862263468242201E-3</v>
      </c>
      <c r="E27" s="114">
        <f t="shared" si="15"/>
        <v>2.373731229457548E-3</v>
      </c>
      <c r="F27" s="114">
        <f t="shared" si="16"/>
        <v>8.0066476648799987E-3</v>
      </c>
      <c r="G27" s="114">
        <f t="shared" si="17"/>
        <v>4.6461710352600002E-4</v>
      </c>
      <c r="H27" s="114">
        <f t="shared" si="18"/>
        <v>1.2462733943999999E-3</v>
      </c>
      <c r="I27" s="114">
        <f t="shared" si="19"/>
        <v>1.0208885116500001E-3</v>
      </c>
      <c r="J27" s="114">
        <f t="shared" si="20"/>
        <v>1.3268221462619999E-4</v>
      </c>
      <c r="K27" s="114">
        <f t="shared" si="3"/>
        <v>1.02465161586E-5</v>
      </c>
      <c r="L27" s="114">
        <f t="shared" si="4"/>
        <v>8.6896959893999992E-6</v>
      </c>
      <c r="M27" s="114">
        <f t="shared" si="5"/>
        <v>7.5335848898219998E-5</v>
      </c>
      <c r="N27" s="114">
        <f t="shared" si="6"/>
        <v>2.3059598519160002E-3</v>
      </c>
      <c r="O27" s="114">
        <f t="shared" si="7"/>
        <v>3.3830225370000006E-5</v>
      </c>
      <c r="P27" s="114">
        <f t="shared" si="8"/>
        <v>3.2813466389999997E-5</v>
      </c>
      <c r="Q27" s="114">
        <f t="shared" si="9"/>
        <v>1.04836588668E-7</v>
      </c>
      <c r="R27" s="114">
        <f t="shared" si="10"/>
        <v>1.0228491928799998E-6</v>
      </c>
      <c r="S27" s="114">
        <f t="shared" si="11"/>
        <v>0</v>
      </c>
      <c r="T27" s="114"/>
      <c r="U27" s="115">
        <f t="shared" si="12"/>
        <v>6.5094696462439039E-2</v>
      </c>
      <c r="X27" s="83" t="s">
        <v>34</v>
      </c>
      <c r="Y27" s="84"/>
      <c r="AA27" s="8">
        <v>0.03</v>
      </c>
      <c r="AB27">
        <v>0.97</v>
      </c>
      <c r="AD27" s="6">
        <f t="shared" si="2"/>
        <v>9.7899999999999991</v>
      </c>
    </row>
    <row r="28" spans="1:30" ht="13.8" x14ac:dyDescent="0.25">
      <c r="A28" s="107" t="s">
        <v>138</v>
      </c>
      <c r="B28" s="113">
        <f t="shared" si="1"/>
        <v>3.9633426055341654E-2</v>
      </c>
      <c r="C28" s="114">
        <f t="shared" si="13"/>
        <v>4.7406831268662006E-3</v>
      </c>
      <c r="D28" s="114">
        <f t="shared" si="14"/>
        <v>4.9815792078064204E-3</v>
      </c>
      <c r="E28" s="114">
        <f t="shared" si="15"/>
        <v>1.8156284469890284E-3</v>
      </c>
      <c r="F28" s="114">
        <f t="shared" si="16"/>
        <v>2.8095535273680007E-2</v>
      </c>
      <c r="G28" s="114">
        <f t="shared" si="17"/>
        <v>7.8568926078600022E-4</v>
      </c>
      <c r="H28" s="114">
        <f t="shared" si="18"/>
        <v>3.8151525384000008E-3</v>
      </c>
      <c r="I28" s="114">
        <f t="shared" si="19"/>
        <v>3.2960067781500004E-3</v>
      </c>
      <c r="J28" s="114">
        <f t="shared" si="20"/>
        <v>1.4082768162882E-3</v>
      </c>
      <c r="K28" s="114">
        <f t="shared" si="3"/>
        <v>1.95328399446E-5</v>
      </c>
      <c r="L28" s="114">
        <f t="shared" si="4"/>
        <v>1.6866692483400003E-5</v>
      </c>
      <c r="M28" s="114">
        <f t="shared" si="5"/>
        <v>3.8073740862042002E-4</v>
      </c>
      <c r="N28" s="114">
        <f t="shared" si="6"/>
        <v>1.6164892310760004E-3</v>
      </c>
      <c r="O28" s="114">
        <f t="shared" si="7"/>
        <v>2.3367269070000003E-5</v>
      </c>
      <c r="P28" s="114">
        <f t="shared" si="8"/>
        <v>1.7449126028999998E-4</v>
      </c>
      <c r="Q28" s="114">
        <f t="shared" si="9"/>
        <v>5.7418247134800009E-7</v>
      </c>
      <c r="R28" s="114">
        <f t="shared" si="10"/>
        <v>7.0650408167999997E-7</v>
      </c>
      <c r="S28" s="114">
        <f t="shared" si="11"/>
        <v>0</v>
      </c>
      <c r="T28" s="114"/>
      <c r="U28" s="115">
        <f t="shared" si="12"/>
        <v>0.22841898596487806</v>
      </c>
      <c r="X28" s="81" t="s">
        <v>36</v>
      </c>
      <c r="Y28" s="82"/>
      <c r="AA28" s="8">
        <v>0.33</v>
      </c>
      <c r="AB28">
        <v>0.67</v>
      </c>
      <c r="AD28" s="6">
        <f t="shared" si="2"/>
        <v>7.69</v>
      </c>
    </row>
    <row r="29" spans="1:30" ht="13.8" x14ac:dyDescent="0.25">
      <c r="A29" s="107" t="s">
        <v>139</v>
      </c>
      <c r="B29" s="113">
        <f t="shared" si="1"/>
        <v>0.10834990684657694</v>
      </c>
      <c r="C29" s="114">
        <f t="shared" si="13"/>
        <v>1.27508008044798E-2</v>
      </c>
      <c r="D29" s="114">
        <f t="shared" si="14"/>
        <v>1.3171090129559998E-2</v>
      </c>
      <c r="E29" s="114">
        <f t="shared" si="15"/>
        <v>7.43863992537137E-4</v>
      </c>
      <c r="F29" s="114">
        <f t="shared" si="16"/>
        <v>8.1684151920000003E-2</v>
      </c>
      <c r="G29" s="114">
        <f t="shared" si="17"/>
        <v>2.6818236342000001E-3</v>
      </c>
      <c r="H29" s="114">
        <f t="shared" si="18"/>
        <v>9.5520722579999998E-3</v>
      </c>
      <c r="I29" s="114">
        <f t="shared" si="19"/>
        <v>8.3206115460000007E-3</v>
      </c>
      <c r="J29" s="114">
        <f t="shared" si="20"/>
        <v>4.3585794540000004E-3</v>
      </c>
      <c r="K29" s="114">
        <f t="shared" si="3"/>
        <v>3.4391181277799998E-5</v>
      </c>
      <c r="L29" s="114">
        <f t="shared" si="4"/>
        <v>3.7218623202000003E-5</v>
      </c>
      <c r="M29" s="114">
        <f t="shared" si="5"/>
        <v>9.3719423735999985E-4</v>
      </c>
      <c r="N29" s="114">
        <f t="shared" si="6"/>
        <v>6.5842821323999992E-5</v>
      </c>
      <c r="O29" s="114">
        <f t="shared" si="7"/>
        <v>2.2867800660000001E-4</v>
      </c>
      <c r="P29" s="114">
        <f t="shared" si="8"/>
        <v>4.4720343071999994E-4</v>
      </c>
      <c r="Q29" s="114">
        <f t="shared" si="9"/>
        <v>2.1397334886E-6</v>
      </c>
      <c r="R29" s="114">
        <f t="shared" si="10"/>
        <v>4.045369554E-13</v>
      </c>
      <c r="S29" s="114">
        <f t="shared" si="11"/>
        <v>0</v>
      </c>
      <c r="T29" s="114"/>
      <c r="U29" s="115">
        <f t="shared" si="12"/>
        <v>0.66409879609756106</v>
      </c>
      <c r="X29" s="83" t="s">
        <v>6</v>
      </c>
      <c r="Y29" s="84"/>
      <c r="Z29" s="7">
        <v>0.15</v>
      </c>
      <c r="AA29" s="7">
        <v>0.85</v>
      </c>
      <c r="AD29" s="6">
        <f t="shared" si="2"/>
        <v>2.5499999999999998</v>
      </c>
    </row>
    <row r="30" spans="1:30" ht="13.8" x14ac:dyDescent="0.25">
      <c r="A30" s="107" t="s">
        <v>140</v>
      </c>
      <c r="B30" s="113">
        <f t="shared" si="1"/>
        <v>6.0668877155946196E-2</v>
      </c>
      <c r="C30" s="114">
        <f t="shared" si="13"/>
        <v>7.5952240776197997E-3</v>
      </c>
      <c r="D30" s="114">
        <f t="shared" si="14"/>
        <v>7.5378614965921796E-3</v>
      </c>
      <c r="E30" s="114">
        <f t="shared" si="15"/>
        <v>1.369146221014212E-3</v>
      </c>
      <c r="F30" s="114">
        <f t="shared" si="16"/>
        <v>4.416664536072E-2</v>
      </c>
      <c r="G30" s="114">
        <f t="shared" si="17"/>
        <v>1.042546986594E-3</v>
      </c>
      <c r="H30" s="114">
        <f t="shared" si="18"/>
        <v>5.8702558536000001E-3</v>
      </c>
      <c r="I30" s="114">
        <f t="shared" si="19"/>
        <v>5.1161013913499998E-3</v>
      </c>
      <c r="J30" s="114">
        <f t="shared" si="20"/>
        <v>2.4287524976178E-3</v>
      </c>
      <c r="K30" s="114">
        <f t="shared" si="3"/>
        <v>2.6961898973399998E-5</v>
      </c>
      <c r="L30" s="114">
        <f t="shared" si="4"/>
        <v>2.3408289678599999E-5</v>
      </c>
      <c r="M30" s="114">
        <f t="shared" si="5"/>
        <v>6.250586563981799E-4</v>
      </c>
      <c r="N30" s="114">
        <f t="shared" si="6"/>
        <v>1.0649127344040002E-3</v>
      </c>
      <c r="O30" s="114">
        <f t="shared" si="7"/>
        <v>1.4996904030000002E-5</v>
      </c>
      <c r="P30" s="114">
        <f t="shared" si="8"/>
        <v>2.8783349541E-4</v>
      </c>
      <c r="Q30" s="114">
        <f t="shared" si="9"/>
        <v>9.4965917749200007E-7</v>
      </c>
      <c r="R30" s="114">
        <f t="shared" si="10"/>
        <v>4.5342799271999995E-7</v>
      </c>
      <c r="S30" s="114">
        <f t="shared" si="11"/>
        <v>0</v>
      </c>
      <c r="T30" s="114"/>
      <c r="U30" s="115">
        <f t="shared" si="12"/>
        <v>0.35907841756682923</v>
      </c>
      <c r="X30" s="81" t="s">
        <v>39</v>
      </c>
      <c r="Y30" s="82"/>
      <c r="AA30" s="8">
        <v>0.56999999999999995</v>
      </c>
      <c r="AB30">
        <v>0.43</v>
      </c>
      <c r="AD30" s="6">
        <f t="shared" si="2"/>
        <v>6.01</v>
      </c>
    </row>
    <row r="31" spans="1:30" ht="13.8" x14ac:dyDescent="0.25">
      <c r="A31" s="107" t="s">
        <v>141</v>
      </c>
      <c r="B31" s="113">
        <f t="shared" si="1"/>
        <v>6.0668877155946196E-2</v>
      </c>
      <c r="C31" s="114">
        <f t="shared" si="13"/>
        <v>7.5952240776197997E-3</v>
      </c>
      <c r="D31" s="114">
        <f t="shared" si="14"/>
        <v>7.5378614965921796E-3</v>
      </c>
      <c r="E31" s="114">
        <f t="shared" si="15"/>
        <v>1.369146221014212E-3</v>
      </c>
      <c r="F31" s="114">
        <f t="shared" si="16"/>
        <v>4.416664536072E-2</v>
      </c>
      <c r="G31" s="114">
        <f t="shared" si="17"/>
        <v>1.042546986594E-3</v>
      </c>
      <c r="H31" s="114">
        <f t="shared" si="18"/>
        <v>5.8702558536000001E-3</v>
      </c>
      <c r="I31" s="114">
        <f t="shared" si="19"/>
        <v>5.1161013913499998E-3</v>
      </c>
      <c r="J31" s="114">
        <f t="shared" si="20"/>
        <v>2.4287524976178E-3</v>
      </c>
      <c r="K31" s="114">
        <f t="shared" si="3"/>
        <v>2.6961898973399998E-5</v>
      </c>
      <c r="L31" s="114">
        <f t="shared" si="4"/>
        <v>2.3408289678599999E-5</v>
      </c>
      <c r="M31" s="114">
        <f t="shared" si="5"/>
        <v>6.250586563981799E-4</v>
      </c>
      <c r="N31" s="114">
        <f t="shared" si="6"/>
        <v>1.0649127344040002E-3</v>
      </c>
      <c r="O31" s="114">
        <f t="shared" si="7"/>
        <v>1.4996904030000002E-5</v>
      </c>
      <c r="P31" s="114">
        <f t="shared" si="8"/>
        <v>2.8783349541E-4</v>
      </c>
      <c r="Q31" s="114">
        <f t="shared" si="9"/>
        <v>9.4965917749200007E-7</v>
      </c>
      <c r="R31" s="114">
        <f t="shared" si="10"/>
        <v>4.5342799271999995E-7</v>
      </c>
      <c r="S31" s="114">
        <f t="shared" si="11"/>
        <v>0</v>
      </c>
      <c r="T31" s="114"/>
      <c r="U31" s="115">
        <f t="shared" si="12"/>
        <v>0.35907841756682923</v>
      </c>
      <c r="X31" s="83" t="s">
        <v>39</v>
      </c>
      <c r="Y31" s="84"/>
      <c r="AA31" s="8">
        <v>0.56999999999999995</v>
      </c>
      <c r="AB31">
        <v>0.43</v>
      </c>
      <c r="AD31" s="6">
        <f t="shared" si="2"/>
        <v>6.01</v>
      </c>
    </row>
    <row r="32" spans="1:30" ht="13.8" x14ac:dyDescent="0.25">
      <c r="A32" s="107" t="s">
        <v>142</v>
      </c>
      <c r="B32" s="113">
        <f t="shared" si="1"/>
        <v>0.10834990684657694</v>
      </c>
      <c r="C32" s="114">
        <f t="shared" si="13"/>
        <v>1.27508008044798E-2</v>
      </c>
      <c r="D32" s="114">
        <f t="shared" si="14"/>
        <v>1.3171090129559998E-2</v>
      </c>
      <c r="E32" s="114">
        <f t="shared" si="15"/>
        <v>7.43863992537137E-4</v>
      </c>
      <c r="F32" s="114">
        <f t="shared" si="16"/>
        <v>8.1684151920000003E-2</v>
      </c>
      <c r="G32" s="114">
        <f t="shared" si="17"/>
        <v>2.6818236342000001E-3</v>
      </c>
      <c r="H32" s="114">
        <f t="shared" si="18"/>
        <v>9.5520722579999998E-3</v>
      </c>
      <c r="I32" s="114">
        <f t="shared" si="19"/>
        <v>8.3206115460000007E-3</v>
      </c>
      <c r="J32" s="114">
        <f t="shared" si="20"/>
        <v>4.3585794540000004E-3</v>
      </c>
      <c r="K32" s="114">
        <f t="shared" si="3"/>
        <v>3.4391181277799998E-5</v>
      </c>
      <c r="L32" s="114">
        <f t="shared" si="4"/>
        <v>3.7218623202000003E-5</v>
      </c>
      <c r="M32" s="114">
        <f t="shared" si="5"/>
        <v>9.3719423735999985E-4</v>
      </c>
      <c r="N32" s="114">
        <f t="shared" si="6"/>
        <v>6.5842821323999992E-5</v>
      </c>
      <c r="O32" s="114">
        <f t="shared" si="7"/>
        <v>2.2867800660000001E-4</v>
      </c>
      <c r="P32" s="114">
        <f t="shared" si="8"/>
        <v>4.4720343071999994E-4</v>
      </c>
      <c r="Q32" s="114">
        <f t="shared" si="9"/>
        <v>2.1397334886E-6</v>
      </c>
      <c r="R32" s="114">
        <f t="shared" si="10"/>
        <v>4.045369554E-13</v>
      </c>
      <c r="S32" s="114">
        <f t="shared" si="11"/>
        <v>0</v>
      </c>
      <c r="T32" s="114"/>
      <c r="U32" s="115">
        <f t="shared" si="12"/>
        <v>0.66409879609756106</v>
      </c>
      <c r="X32" s="81" t="s">
        <v>6</v>
      </c>
      <c r="Y32" s="82"/>
      <c r="Z32" s="7">
        <v>0.15</v>
      </c>
      <c r="AA32" s="7">
        <v>0.85</v>
      </c>
      <c r="AD32" s="6">
        <f t="shared" si="2"/>
        <v>2.5499999999999998</v>
      </c>
    </row>
    <row r="33" spans="1:30" ht="13.8" x14ac:dyDescent="0.25">
      <c r="A33" s="107" t="s">
        <v>143</v>
      </c>
      <c r="B33" s="113">
        <f t="shared" si="1"/>
        <v>0.10834990684657694</v>
      </c>
      <c r="C33" s="114">
        <f t="shared" si="13"/>
        <v>1.27508008044798E-2</v>
      </c>
      <c r="D33" s="114">
        <f t="shared" si="14"/>
        <v>1.3171090129559998E-2</v>
      </c>
      <c r="E33" s="114">
        <f t="shared" si="15"/>
        <v>7.43863992537137E-4</v>
      </c>
      <c r="F33" s="114">
        <f t="shared" si="16"/>
        <v>8.1684151920000003E-2</v>
      </c>
      <c r="G33" s="114">
        <f t="shared" si="17"/>
        <v>2.6818236342000001E-3</v>
      </c>
      <c r="H33" s="114">
        <f t="shared" si="18"/>
        <v>9.5520722579999998E-3</v>
      </c>
      <c r="I33" s="114">
        <f t="shared" si="19"/>
        <v>8.3206115460000007E-3</v>
      </c>
      <c r="J33" s="114">
        <f t="shared" si="20"/>
        <v>4.3585794540000004E-3</v>
      </c>
      <c r="K33" s="114">
        <f t="shared" si="3"/>
        <v>3.4391181277799998E-5</v>
      </c>
      <c r="L33" s="114">
        <f t="shared" si="4"/>
        <v>3.7218623202000003E-5</v>
      </c>
      <c r="M33" s="114">
        <f t="shared" si="5"/>
        <v>9.3719423735999985E-4</v>
      </c>
      <c r="N33" s="114">
        <f t="shared" si="6"/>
        <v>6.5842821323999992E-5</v>
      </c>
      <c r="O33" s="114">
        <f t="shared" si="7"/>
        <v>2.2867800660000001E-4</v>
      </c>
      <c r="P33" s="114">
        <f t="shared" si="8"/>
        <v>4.4720343071999994E-4</v>
      </c>
      <c r="Q33" s="114">
        <f t="shared" si="9"/>
        <v>2.1397334886E-6</v>
      </c>
      <c r="R33" s="114">
        <f t="shared" si="10"/>
        <v>4.045369554E-13</v>
      </c>
      <c r="S33" s="114">
        <f t="shared" si="11"/>
        <v>0</v>
      </c>
      <c r="T33" s="114"/>
      <c r="U33" s="115">
        <f t="shared" si="12"/>
        <v>0.66409879609756106</v>
      </c>
      <c r="X33" s="83" t="s">
        <v>6</v>
      </c>
      <c r="Y33" s="84"/>
      <c r="Z33" s="7">
        <v>0.15</v>
      </c>
      <c r="AA33" s="7">
        <v>0.85</v>
      </c>
      <c r="AD33" s="6">
        <f t="shared" si="2"/>
        <v>2.5499999999999998</v>
      </c>
    </row>
    <row r="34" spans="1:30" ht="13.8" x14ac:dyDescent="0.25">
      <c r="A34" s="107" t="s">
        <v>144</v>
      </c>
      <c r="B34" s="113">
        <f t="shared" si="1"/>
        <v>0.10834990684657694</v>
      </c>
      <c r="C34" s="114">
        <f t="shared" si="13"/>
        <v>1.27508008044798E-2</v>
      </c>
      <c r="D34" s="114">
        <f t="shared" si="14"/>
        <v>1.3171090129559998E-2</v>
      </c>
      <c r="E34" s="114">
        <f t="shared" si="15"/>
        <v>7.43863992537137E-4</v>
      </c>
      <c r="F34" s="114">
        <f t="shared" si="16"/>
        <v>8.1684151920000003E-2</v>
      </c>
      <c r="G34" s="114">
        <f t="shared" si="17"/>
        <v>2.6818236342000001E-3</v>
      </c>
      <c r="H34" s="114">
        <f t="shared" si="18"/>
        <v>9.5520722579999998E-3</v>
      </c>
      <c r="I34" s="114">
        <f t="shared" si="19"/>
        <v>8.3206115460000007E-3</v>
      </c>
      <c r="J34" s="114">
        <f t="shared" si="20"/>
        <v>4.3585794540000004E-3</v>
      </c>
      <c r="K34" s="114">
        <f t="shared" si="3"/>
        <v>3.4391181277799998E-5</v>
      </c>
      <c r="L34" s="114">
        <f t="shared" si="4"/>
        <v>3.7218623202000003E-5</v>
      </c>
      <c r="M34" s="114">
        <f t="shared" si="5"/>
        <v>9.3719423735999985E-4</v>
      </c>
      <c r="N34" s="114">
        <f t="shared" si="6"/>
        <v>6.5842821323999992E-5</v>
      </c>
      <c r="O34" s="114">
        <f t="shared" si="7"/>
        <v>2.2867800660000001E-4</v>
      </c>
      <c r="P34" s="114">
        <f t="shared" si="8"/>
        <v>4.4720343071999994E-4</v>
      </c>
      <c r="Q34" s="114">
        <f t="shared" si="9"/>
        <v>2.1397334886E-6</v>
      </c>
      <c r="R34" s="114">
        <f t="shared" si="10"/>
        <v>4.045369554E-13</v>
      </c>
      <c r="S34" s="114">
        <f t="shared" si="11"/>
        <v>0</v>
      </c>
      <c r="T34" s="114"/>
      <c r="U34" s="115">
        <f t="shared" si="12"/>
        <v>0.66409879609756106</v>
      </c>
      <c r="X34" s="81" t="s">
        <v>6</v>
      </c>
      <c r="Y34" s="82"/>
      <c r="Z34" s="7">
        <v>0.15</v>
      </c>
      <c r="AA34" s="7">
        <v>0.85</v>
      </c>
      <c r="AD34" s="6">
        <f t="shared" si="2"/>
        <v>2.5499999999999998</v>
      </c>
    </row>
    <row r="35" spans="1:30" ht="13.8" x14ac:dyDescent="0.25">
      <c r="A35" s="107" t="s">
        <v>145</v>
      </c>
      <c r="B35" s="113">
        <f t="shared" si="1"/>
        <v>0.10834990684657694</v>
      </c>
      <c r="C35" s="114">
        <f t="shared" si="13"/>
        <v>1.27508008044798E-2</v>
      </c>
      <c r="D35" s="114">
        <f t="shared" si="14"/>
        <v>1.3171090129559998E-2</v>
      </c>
      <c r="E35" s="114">
        <f t="shared" si="15"/>
        <v>7.43863992537137E-4</v>
      </c>
      <c r="F35" s="114">
        <f t="shared" si="16"/>
        <v>8.1684151920000003E-2</v>
      </c>
      <c r="G35" s="114">
        <f t="shared" si="17"/>
        <v>2.6818236342000001E-3</v>
      </c>
      <c r="H35" s="114">
        <f t="shared" si="18"/>
        <v>9.5520722579999998E-3</v>
      </c>
      <c r="I35" s="114">
        <f t="shared" si="19"/>
        <v>8.3206115460000007E-3</v>
      </c>
      <c r="J35" s="114">
        <f t="shared" si="20"/>
        <v>4.3585794540000004E-3</v>
      </c>
      <c r="K35" s="114">
        <f t="shared" si="3"/>
        <v>3.4391181277799998E-5</v>
      </c>
      <c r="L35" s="114">
        <f t="shared" si="4"/>
        <v>3.7218623202000003E-5</v>
      </c>
      <c r="M35" s="114">
        <f t="shared" si="5"/>
        <v>9.3719423735999985E-4</v>
      </c>
      <c r="N35" s="114">
        <f t="shared" si="6"/>
        <v>6.5842821323999992E-5</v>
      </c>
      <c r="O35" s="114">
        <f t="shared" si="7"/>
        <v>2.2867800660000001E-4</v>
      </c>
      <c r="P35" s="114">
        <f t="shared" si="8"/>
        <v>4.4720343071999994E-4</v>
      </c>
      <c r="Q35" s="114">
        <f t="shared" si="9"/>
        <v>2.1397334886E-6</v>
      </c>
      <c r="R35" s="114">
        <f t="shared" si="10"/>
        <v>4.045369554E-13</v>
      </c>
      <c r="S35" s="114">
        <f t="shared" si="11"/>
        <v>0</v>
      </c>
      <c r="T35" s="114"/>
      <c r="U35" s="115">
        <f t="shared" si="12"/>
        <v>0.66409879609756106</v>
      </c>
      <c r="X35" s="83" t="s">
        <v>6</v>
      </c>
      <c r="Y35" s="84"/>
      <c r="Z35" s="7">
        <v>0.15</v>
      </c>
      <c r="AA35" s="7">
        <v>0.85</v>
      </c>
      <c r="AD35" s="6">
        <f t="shared" si="2"/>
        <v>2.5499999999999998</v>
      </c>
    </row>
    <row r="36" spans="1:30" ht="13.8" x14ac:dyDescent="0.25">
      <c r="A36" s="107" t="s">
        <v>146</v>
      </c>
      <c r="B36" s="113">
        <f t="shared" si="1"/>
        <v>0.10834990684657694</v>
      </c>
      <c r="C36" s="114">
        <f t="shared" si="13"/>
        <v>1.27508008044798E-2</v>
      </c>
      <c r="D36" s="114">
        <f t="shared" si="14"/>
        <v>1.3171090129559998E-2</v>
      </c>
      <c r="E36" s="114">
        <f t="shared" si="15"/>
        <v>7.43863992537137E-4</v>
      </c>
      <c r="F36" s="114">
        <f t="shared" si="16"/>
        <v>8.1684151920000003E-2</v>
      </c>
      <c r="G36" s="114">
        <f t="shared" si="17"/>
        <v>2.6818236342000001E-3</v>
      </c>
      <c r="H36" s="114">
        <f t="shared" si="18"/>
        <v>9.5520722579999998E-3</v>
      </c>
      <c r="I36" s="114">
        <f t="shared" si="19"/>
        <v>8.3206115460000007E-3</v>
      </c>
      <c r="J36" s="114">
        <f t="shared" si="20"/>
        <v>4.3585794540000004E-3</v>
      </c>
      <c r="K36" s="114">
        <f t="shared" si="3"/>
        <v>3.4391181277799998E-5</v>
      </c>
      <c r="L36" s="114">
        <f t="shared" si="4"/>
        <v>3.7218623202000003E-5</v>
      </c>
      <c r="M36" s="114">
        <f t="shared" si="5"/>
        <v>9.3719423735999985E-4</v>
      </c>
      <c r="N36" s="114">
        <f t="shared" si="6"/>
        <v>6.5842821323999992E-5</v>
      </c>
      <c r="O36" s="114">
        <f t="shared" si="7"/>
        <v>2.2867800660000001E-4</v>
      </c>
      <c r="P36" s="114">
        <f t="shared" si="8"/>
        <v>4.4720343071999994E-4</v>
      </c>
      <c r="Q36" s="114">
        <f t="shared" si="9"/>
        <v>2.1397334886E-6</v>
      </c>
      <c r="R36" s="114">
        <f t="shared" si="10"/>
        <v>4.045369554E-13</v>
      </c>
      <c r="S36" s="114">
        <f t="shared" si="11"/>
        <v>0</v>
      </c>
      <c r="T36" s="114"/>
      <c r="U36" s="115">
        <f t="shared" si="12"/>
        <v>0.66409879609756106</v>
      </c>
      <c r="X36" s="81" t="s">
        <v>6</v>
      </c>
      <c r="Y36" s="82"/>
      <c r="Z36" s="7">
        <v>0.15</v>
      </c>
      <c r="AA36" s="7">
        <v>0.85</v>
      </c>
      <c r="AD36" s="6">
        <f t="shared" si="2"/>
        <v>2.5499999999999998</v>
      </c>
    </row>
    <row r="37" spans="1:30" ht="13.8" x14ac:dyDescent="0.25">
      <c r="A37" s="107" t="s">
        <v>147</v>
      </c>
      <c r="B37" s="113">
        <f t="shared" si="1"/>
        <v>6.3298308543521753E-2</v>
      </c>
      <c r="C37" s="114">
        <f t="shared" si="13"/>
        <v>7.9520416964639993E-3</v>
      </c>
      <c r="D37" s="114">
        <f t="shared" si="14"/>
        <v>7.8573967826904012E-3</v>
      </c>
      <c r="E37" s="114">
        <f t="shared" si="15"/>
        <v>1.3133359427673599E-3</v>
      </c>
      <c r="F37" s="114">
        <f t="shared" si="16"/>
        <v>4.6175534121599998E-2</v>
      </c>
      <c r="G37" s="114">
        <f t="shared" si="17"/>
        <v>1.0746542023200001E-3</v>
      </c>
      <c r="H37" s="114">
        <f t="shared" si="18"/>
        <v>6.1271437680000002E-3</v>
      </c>
      <c r="I37" s="114">
        <f t="shared" si="19"/>
        <v>5.3436132180000005E-3</v>
      </c>
      <c r="J37" s="114">
        <f t="shared" si="20"/>
        <v>2.5563119577839996E-3</v>
      </c>
      <c r="K37" s="114">
        <f t="shared" si="3"/>
        <v>2.7890531352000003E-5</v>
      </c>
      <c r="L37" s="114">
        <f t="shared" si="4"/>
        <v>2.4225989328000002E-5</v>
      </c>
      <c r="M37" s="114">
        <f t="shared" si="5"/>
        <v>6.5559881237039997E-4</v>
      </c>
      <c r="N37" s="114">
        <f t="shared" si="6"/>
        <v>9.9596567232000015E-4</v>
      </c>
      <c r="O37" s="114">
        <f t="shared" si="7"/>
        <v>1.3950608400000003E-5</v>
      </c>
      <c r="P37" s="114">
        <f t="shared" si="8"/>
        <v>3.0200127479999996E-4</v>
      </c>
      <c r="Q37" s="114">
        <f t="shared" si="9"/>
        <v>9.9659376575999995E-7</v>
      </c>
      <c r="R37" s="114">
        <f t="shared" si="10"/>
        <v>4.2179348160000002E-7</v>
      </c>
      <c r="S37" s="114">
        <f t="shared" si="11"/>
        <v>0</v>
      </c>
      <c r="T37" s="114"/>
      <c r="U37" s="115">
        <f t="shared" si="12"/>
        <v>0.37541084651707313</v>
      </c>
      <c r="X37" s="83" t="s">
        <v>20</v>
      </c>
      <c r="Y37" s="84"/>
      <c r="AA37" s="8">
        <v>0.6</v>
      </c>
      <c r="AB37">
        <v>0.4</v>
      </c>
      <c r="AD37" s="6">
        <f t="shared" si="2"/>
        <v>5.8</v>
      </c>
    </row>
    <row r="38" spans="1:30" ht="13.8" x14ac:dyDescent="0.25">
      <c r="A38" s="107" t="s">
        <v>148</v>
      </c>
      <c r="B38" s="113">
        <f t="shared" si="1"/>
        <v>0.10834990684657694</v>
      </c>
      <c r="C38" s="114">
        <f t="shared" si="13"/>
        <v>1.27508008044798E-2</v>
      </c>
      <c r="D38" s="114">
        <f t="shared" si="14"/>
        <v>1.3171090129559998E-2</v>
      </c>
      <c r="E38" s="114">
        <f t="shared" si="15"/>
        <v>7.43863992537137E-4</v>
      </c>
      <c r="F38" s="114">
        <f t="shared" si="16"/>
        <v>8.1684151920000003E-2</v>
      </c>
      <c r="G38" s="114">
        <f t="shared" si="17"/>
        <v>2.6818236342000001E-3</v>
      </c>
      <c r="H38" s="114">
        <f t="shared" si="18"/>
        <v>9.5520722579999998E-3</v>
      </c>
      <c r="I38" s="114">
        <f t="shared" si="19"/>
        <v>8.3206115460000007E-3</v>
      </c>
      <c r="J38" s="114">
        <f t="shared" si="20"/>
        <v>4.3585794540000004E-3</v>
      </c>
      <c r="K38" s="114">
        <f t="shared" si="3"/>
        <v>3.4391181277799998E-5</v>
      </c>
      <c r="L38" s="114">
        <f t="shared" si="4"/>
        <v>3.7218623202000003E-5</v>
      </c>
      <c r="M38" s="114">
        <f t="shared" si="5"/>
        <v>9.3719423735999985E-4</v>
      </c>
      <c r="N38" s="114">
        <f t="shared" si="6"/>
        <v>6.5842821323999992E-5</v>
      </c>
      <c r="O38" s="114">
        <f t="shared" si="7"/>
        <v>2.2867800660000001E-4</v>
      </c>
      <c r="P38" s="114">
        <f t="shared" si="8"/>
        <v>4.4720343071999994E-4</v>
      </c>
      <c r="Q38" s="114">
        <f t="shared" si="9"/>
        <v>2.1397334886E-6</v>
      </c>
      <c r="R38" s="114">
        <f t="shared" si="10"/>
        <v>4.045369554E-13</v>
      </c>
      <c r="S38" s="114">
        <f t="shared" si="11"/>
        <v>0</v>
      </c>
      <c r="T38" s="114"/>
      <c r="U38" s="115">
        <f t="shared" si="12"/>
        <v>0.66409879609756106</v>
      </c>
      <c r="X38" s="81" t="s">
        <v>6</v>
      </c>
      <c r="Y38" s="82"/>
      <c r="Z38" s="7">
        <v>0.15</v>
      </c>
      <c r="AA38" s="7">
        <v>0.85</v>
      </c>
      <c r="AD38" s="6">
        <f t="shared" si="2"/>
        <v>2.5499999999999998</v>
      </c>
    </row>
    <row r="39" spans="1:30" ht="13.8" x14ac:dyDescent="0.25">
      <c r="A39" s="107" t="s">
        <v>149</v>
      </c>
      <c r="B39" s="113">
        <f t="shared" si="1"/>
        <v>6.7680694189481042E-2</v>
      </c>
      <c r="C39" s="114">
        <f t="shared" si="13"/>
        <v>8.546737727871E-3</v>
      </c>
      <c r="D39" s="114">
        <f t="shared" si="14"/>
        <v>8.3899555928541019E-3</v>
      </c>
      <c r="E39" s="114">
        <f t="shared" si="15"/>
        <v>1.2203188123559399E-3</v>
      </c>
      <c r="F39" s="114">
        <f t="shared" si="16"/>
        <v>4.9523682056400002E-2</v>
      </c>
      <c r="G39" s="114">
        <f t="shared" si="17"/>
        <v>1.1281662285299999E-3</v>
      </c>
      <c r="H39" s="114">
        <f t="shared" si="18"/>
        <v>6.5552902919999998E-3</v>
      </c>
      <c r="I39" s="114">
        <f t="shared" si="19"/>
        <v>5.7227995957500012E-3</v>
      </c>
      <c r="J39" s="114">
        <f t="shared" si="20"/>
        <v>2.7689110580610002E-3</v>
      </c>
      <c r="K39" s="114">
        <f t="shared" si="3"/>
        <v>2.9438251983000002E-5</v>
      </c>
      <c r="L39" s="114">
        <f t="shared" si="4"/>
        <v>2.5588822077000003E-5</v>
      </c>
      <c r="M39" s="114">
        <f t="shared" si="5"/>
        <v>7.0649907232410002E-4</v>
      </c>
      <c r="N39" s="114">
        <f t="shared" si="6"/>
        <v>8.8105390218E-4</v>
      </c>
      <c r="O39" s="114">
        <f t="shared" si="7"/>
        <v>1.2206782350000001E-5</v>
      </c>
      <c r="P39" s="114">
        <f t="shared" si="8"/>
        <v>3.2561424044999997E-4</v>
      </c>
      <c r="Q39" s="114">
        <f t="shared" si="9"/>
        <v>1.0748180795400001E-6</v>
      </c>
      <c r="R39" s="114">
        <f t="shared" si="10"/>
        <v>3.6906929639999992E-7</v>
      </c>
      <c r="S39" s="114">
        <f t="shared" si="11"/>
        <v>0</v>
      </c>
      <c r="T39" s="114"/>
      <c r="U39" s="115">
        <f t="shared" si="12"/>
        <v>0.40263156143414636</v>
      </c>
      <c r="X39" s="89" t="s">
        <v>49</v>
      </c>
      <c r="Y39" s="90"/>
      <c r="AA39" s="8">
        <v>0.65</v>
      </c>
      <c r="AB39">
        <v>0.35</v>
      </c>
      <c r="AD39" s="6">
        <f t="shared" si="2"/>
        <v>5.45</v>
      </c>
    </row>
    <row r="40" spans="1:30" ht="13.8" x14ac:dyDescent="0.25">
      <c r="A40" s="107" t="s">
        <v>150</v>
      </c>
      <c r="B40" s="113">
        <f t="shared" si="1"/>
        <v>6.7680694189481042E-2</v>
      </c>
      <c r="C40" s="114">
        <f t="shared" si="13"/>
        <v>8.546737727871E-3</v>
      </c>
      <c r="D40" s="114">
        <f t="shared" si="14"/>
        <v>8.3899555928541019E-3</v>
      </c>
      <c r="E40" s="114">
        <f t="shared" si="15"/>
        <v>1.2203188123559399E-3</v>
      </c>
      <c r="F40" s="114">
        <f t="shared" si="16"/>
        <v>4.9523682056400002E-2</v>
      </c>
      <c r="G40" s="114">
        <f t="shared" si="17"/>
        <v>1.1281662285299999E-3</v>
      </c>
      <c r="H40" s="114">
        <f t="shared" si="18"/>
        <v>6.5552902919999998E-3</v>
      </c>
      <c r="I40" s="114">
        <f t="shared" si="19"/>
        <v>5.7227995957500012E-3</v>
      </c>
      <c r="J40" s="114">
        <f t="shared" si="20"/>
        <v>2.7689110580610002E-3</v>
      </c>
      <c r="K40" s="114">
        <f t="shared" si="3"/>
        <v>2.9438251983000002E-5</v>
      </c>
      <c r="L40" s="114">
        <f t="shared" si="4"/>
        <v>2.5588822077000003E-5</v>
      </c>
      <c r="M40" s="114">
        <f t="shared" si="5"/>
        <v>7.0649907232410002E-4</v>
      </c>
      <c r="N40" s="114">
        <f t="shared" si="6"/>
        <v>8.8105390218E-4</v>
      </c>
      <c r="O40" s="114">
        <f t="shared" si="7"/>
        <v>1.2206782350000001E-5</v>
      </c>
      <c r="P40" s="114">
        <f t="shared" si="8"/>
        <v>3.2561424044999997E-4</v>
      </c>
      <c r="Q40" s="114">
        <f t="shared" si="9"/>
        <v>1.0748180795400001E-6</v>
      </c>
      <c r="R40" s="114">
        <f t="shared" si="10"/>
        <v>3.6906929639999992E-7</v>
      </c>
      <c r="S40" s="114">
        <f t="shared" si="11"/>
        <v>0</v>
      </c>
      <c r="T40" s="114"/>
      <c r="U40" s="115">
        <f t="shared" si="12"/>
        <v>0.40263156143414636</v>
      </c>
      <c r="X40" s="91" t="s">
        <v>49</v>
      </c>
      <c r="Y40" s="92"/>
      <c r="AA40" s="8">
        <v>0.65</v>
      </c>
      <c r="AB40">
        <v>0.35</v>
      </c>
      <c r="AD40" s="6">
        <f t="shared" si="2"/>
        <v>5.45</v>
      </c>
    </row>
    <row r="41" spans="1:30" ht="13.8" x14ac:dyDescent="0.25">
      <c r="A41" s="107" t="s">
        <v>151</v>
      </c>
      <c r="B41" s="113">
        <f t="shared" si="1"/>
        <v>1.0709680792010399E-2</v>
      </c>
      <c r="C41" s="114">
        <f t="shared" si="13"/>
        <v>8.1568931957999992E-4</v>
      </c>
      <c r="D41" s="114">
        <f t="shared" si="14"/>
        <v>1.466691060726E-3</v>
      </c>
      <c r="E41" s="114">
        <f t="shared" si="15"/>
        <v>2.4295415077044001E-3</v>
      </c>
      <c r="F41" s="114">
        <f t="shared" si="16"/>
        <v>5.9977589039999996E-3</v>
      </c>
      <c r="G41" s="114">
        <f t="shared" si="17"/>
        <v>4.3250988780000005E-4</v>
      </c>
      <c r="H41" s="114">
        <f t="shared" si="18"/>
        <v>9.8938547999999999E-4</v>
      </c>
      <c r="I41" s="114">
        <f t="shared" si="19"/>
        <v>7.9337668499999991E-4</v>
      </c>
      <c r="J41" s="114">
        <f t="shared" si="20"/>
        <v>5.1227544599999999E-6</v>
      </c>
      <c r="K41" s="114">
        <f t="shared" si="3"/>
        <v>9.3178837800000011E-6</v>
      </c>
      <c r="L41" s="114">
        <f t="shared" si="4"/>
        <v>7.87199634E-6</v>
      </c>
      <c r="M41" s="114">
        <f t="shared" si="5"/>
        <v>4.4795692926E-5</v>
      </c>
      <c r="N41" s="114">
        <f t="shared" si="6"/>
        <v>2.3749069140000002E-3</v>
      </c>
      <c r="O41" s="114">
        <f t="shared" si="7"/>
        <v>3.4876521000000001E-5</v>
      </c>
      <c r="P41" s="114">
        <f t="shared" si="8"/>
        <v>1.8645687000000001E-5</v>
      </c>
      <c r="Q41" s="114">
        <f t="shared" si="9"/>
        <v>5.7902000400000005E-8</v>
      </c>
      <c r="R41" s="114">
        <f t="shared" si="10"/>
        <v>1.054483704E-6</v>
      </c>
      <c r="S41" s="114">
        <f t="shared" si="11"/>
        <v>0</v>
      </c>
      <c r="T41" s="114"/>
      <c r="U41" s="115">
        <f t="shared" si="12"/>
        <v>4.8762267512195118E-2</v>
      </c>
      <c r="X41" s="89" t="s">
        <v>15</v>
      </c>
      <c r="Y41" s="90"/>
      <c r="AB41">
        <v>1</v>
      </c>
      <c r="AD41" s="6">
        <f t="shared" si="2"/>
        <v>10</v>
      </c>
    </row>
    <row r="42" spans="1:30" ht="13.8" x14ac:dyDescent="0.25">
      <c r="A42" s="107" t="s">
        <v>152</v>
      </c>
      <c r="B42" s="113">
        <f t="shared" si="1"/>
        <v>1.0709680792010399E-2</v>
      </c>
      <c r="C42" s="114">
        <f t="shared" si="13"/>
        <v>8.1568931957999992E-4</v>
      </c>
      <c r="D42" s="114">
        <f t="shared" si="14"/>
        <v>1.466691060726E-3</v>
      </c>
      <c r="E42" s="114">
        <f t="shared" si="15"/>
        <v>2.4295415077044001E-3</v>
      </c>
      <c r="F42" s="114">
        <f t="shared" si="16"/>
        <v>5.9977589039999996E-3</v>
      </c>
      <c r="G42" s="114">
        <f t="shared" si="17"/>
        <v>4.3250988780000005E-4</v>
      </c>
      <c r="H42" s="114">
        <f t="shared" si="18"/>
        <v>9.8938547999999999E-4</v>
      </c>
      <c r="I42" s="114">
        <f t="shared" si="19"/>
        <v>7.9337668499999991E-4</v>
      </c>
      <c r="J42" s="114">
        <f t="shared" si="20"/>
        <v>5.1227544599999999E-6</v>
      </c>
      <c r="K42" s="114">
        <f t="shared" si="3"/>
        <v>9.3178837800000011E-6</v>
      </c>
      <c r="L42" s="114">
        <f t="shared" si="4"/>
        <v>7.87199634E-6</v>
      </c>
      <c r="M42" s="114">
        <f t="shared" si="5"/>
        <v>4.4795692926E-5</v>
      </c>
      <c r="N42" s="114">
        <f t="shared" si="6"/>
        <v>2.3749069140000002E-3</v>
      </c>
      <c r="O42" s="114">
        <f t="shared" si="7"/>
        <v>3.4876521000000001E-5</v>
      </c>
      <c r="P42" s="114">
        <f t="shared" si="8"/>
        <v>1.8645687000000001E-5</v>
      </c>
      <c r="Q42" s="114">
        <f t="shared" si="9"/>
        <v>5.7902000400000005E-8</v>
      </c>
      <c r="R42" s="114">
        <f t="shared" si="10"/>
        <v>1.054483704E-6</v>
      </c>
      <c r="S42" s="114">
        <f t="shared" si="11"/>
        <v>0</v>
      </c>
      <c r="T42" s="114"/>
      <c r="U42" s="115">
        <f t="shared" si="12"/>
        <v>4.8762267512195118E-2</v>
      </c>
      <c r="X42" s="91" t="s">
        <v>15</v>
      </c>
      <c r="Y42" s="92"/>
      <c r="AB42">
        <v>1</v>
      </c>
      <c r="AD42" s="6">
        <f t="shared" si="2"/>
        <v>10</v>
      </c>
    </row>
    <row r="43" spans="1:30" ht="13.8" x14ac:dyDescent="0.25">
      <c r="A43" s="107" t="s">
        <v>153</v>
      </c>
      <c r="B43" s="113">
        <f t="shared" si="1"/>
        <v>0.10834990684657694</v>
      </c>
      <c r="C43" s="114">
        <f t="shared" si="13"/>
        <v>1.27508008044798E-2</v>
      </c>
      <c r="D43" s="114">
        <f t="shared" si="14"/>
        <v>1.3171090129559998E-2</v>
      </c>
      <c r="E43" s="114">
        <f t="shared" si="15"/>
        <v>7.43863992537137E-4</v>
      </c>
      <c r="F43" s="114">
        <f t="shared" si="16"/>
        <v>8.1684151920000003E-2</v>
      </c>
      <c r="G43" s="114">
        <f t="shared" si="17"/>
        <v>2.6818236342000001E-3</v>
      </c>
      <c r="H43" s="114">
        <f t="shared" si="18"/>
        <v>9.5520722579999998E-3</v>
      </c>
      <c r="I43" s="114">
        <f t="shared" si="19"/>
        <v>8.3206115460000007E-3</v>
      </c>
      <c r="J43" s="114">
        <f t="shared" si="20"/>
        <v>4.3585794540000004E-3</v>
      </c>
      <c r="K43" s="114">
        <f t="shared" si="3"/>
        <v>3.4391181277799998E-5</v>
      </c>
      <c r="L43" s="114">
        <f t="shared" si="4"/>
        <v>3.7218623202000003E-5</v>
      </c>
      <c r="M43" s="114">
        <f t="shared" si="5"/>
        <v>9.3719423735999985E-4</v>
      </c>
      <c r="N43" s="114">
        <f t="shared" si="6"/>
        <v>6.5842821323999992E-5</v>
      </c>
      <c r="O43" s="114">
        <f t="shared" si="7"/>
        <v>2.2867800660000001E-4</v>
      </c>
      <c r="P43" s="114">
        <f t="shared" si="8"/>
        <v>4.4720343071999994E-4</v>
      </c>
      <c r="Q43" s="114">
        <f t="shared" si="9"/>
        <v>2.1397334886E-6</v>
      </c>
      <c r="R43" s="114">
        <f t="shared" si="10"/>
        <v>4.045369554E-13</v>
      </c>
      <c r="S43" s="114">
        <f t="shared" si="11"/>
        <v>0</v>
      </c>
      <c r="T43" s="114"/>
      <c r="U43" s="115">
        <f t="shared" si="12"/>
        <v>0.66409879609756106</v>
      </c>
      <c r="X43" s="89" t="s">
        <v>6</v>
      </c>
      <c r="Y43" s="90"/>
      <c r="Z43" s="7">
        <v>0.15</v>
      </c>
      <c r="AA43" s="7">
        <v>0.85</v>
      </c>
      <c r="AD43" s="6">
        <f t="shared" si="2"/>
        <v>2.5499999999999998</v>
      </c>
    </row>
    <row r="44" spans="1:30" ht="13.8" x14ac:dyDescent="0.25">
      <c r="A44" s="107" t="s">
        <v>154</v>
      </c>
      <c r="B44" s="113">
        <f t="shared" si="1"/>
        <v>9.3975008065236718E-2</v>
      </c>
      <c r="C44" s="114">
        <f t="shared" si="13"/>
        <v>1.2114913916312999E-2</v>
      </c>
      <c r="D44" s="114">
        <f t="shared" si="14"/>
        <v>1.1585308453836299E-2</v>
      </c>
      <c r="E44" s="114">
        <f t="shared" si="15"/>
        <v>6.6221602988741988E-4</v>
      </c>
      <c r="F44" s="114">
        <f t="shared" si="16"/>
        <v>6.9612569665200005E-2</v>
      </c>
      <c r="G44" s="114">
        <f t="shared" si="17"/>
        <v>1.44923838579E-3</v>
      </c>
      <c r="H44" s="114">
        <f t="shared" si="18"/>
        <v>9.1241694359999997E-3</v>
      </c>
      <c r="I44" s="114">
        <f t="shared" si="19"/>
        <v>7.9979178622500008E-3</v>
      </c>
      <c r="J44" s="114">
        <f t="shared" si="20"/>
        <v>4.0445056597230005E-3</v>
      </c>
      <c r="K44" s="114">
        <f t="shared" si="3"/>
        <v>3.8724575769E-5</v>
      </c>
      <c r="L44" s="114">
        <f t="shared" si="4"/>
        <v>3.3765818571000004E-5</v>
      </c>
      <c r="M44" s="114">
        <f t="shared" si="5"/>
        <v>1.0119006320463001E-3</v>
      </c>
      <c r="N44" s="114">
        <f t="shared" si="6"/>
        <v>1.9158328134000001E-4</v>
      </c>
      <c r="O44" s="114">
        <f t="shared" si="7"/>
        <v>1.7438260500000004E-6</v>
      </c>
      <c r="P44" s="114">
        <f t="shared" si="8"/>
        <v>4.6729203434999996E-4</v>
      </c>
      <c r="Q44" s="114">
        <f t="shared" si="9"/>
        <v>1.54416396222E-6</v>
      </c>
      <c r="R44" s="114">
        <f t="shared" si="10"/>
        <v>5.2724185200000002E-8</v>
      </c>
      <c r="S44" s="114">
        <f t="shared" si="11"/>
        <v>0</v>
      </c>
      <c r="T44" s="114"/>
      <c r="U44" s="115">
        <f t="shared" si="12"/>
        <v>0.5659558509365854</v>
      </c>
      <c r="X44" s="91" t="s">
        <v>55</v>
      </c>
      <c r="Y44" s="92"/>
      <c r="AA44" s="8">
        <v>0.95</v>
      </c>
      <c r="AB44">
        <v>0.05</v>
      </c>
      <c r="AD44" s="6">
        <f t="shared" si="2"/>
        <v>3.3499999999999996</v>
      </c>
    </row>
    <row r="45" spans="1:30" ht="13.8" x14ac:dyDescent="0.25">
      <c r="A45" s="107" t="s">
        <v>155</v>
      </c>
      <c r="B45" s="113">
        <f t="shared" si="1"/>
        <v>1.0709680792010399E-2</v>
      </c>
      <c r="C45" s="114">
        <f t="shared" si="13"/>
        <v>8.1568931957999992E-4</v>
      </c>
      <c r="D45" s="114">
        <f t="shared" si="14"/>
        <v>1.466691060726E-3</v>
      </c>
      <c r="E45" s="114">
        <f t="shared" si="15"/>
        <v>2.4295415077044001E-3</v>
      </c>
      <c r="F45" s="114">
        <f t="shared" si="16"/>
        <v>5.9977589039999996E-3</v>
      </c>
      <c r="G45" s="114">
        <f t="shared" si="17"/>
        <v>4.3250988780000005E-4</v>
      </c>
      <c r="H45" s="114">
        <f t="shared" si="18"/>
        <v>9.8938547999999999E-4</v>
      </c>
      <c r="I45" s="114">
        <f t="shared" si="19"/>
        <v>7.9337668499999991E-4</v>
      </c>
      <c r="J45" s="114">
        <f t="shared" si="20"/>
        <v>5.1227544599999999E-6</v>
      </c>
      <c r="K45" s="114">
        <f t="shared" si="3"/>
        <v>9.3178837800000011E-6</v>
      </c>
      <c r="L45" s="114">
        <f t="shared" si="4"/>
        <v>7.87199634E-6</v>
      </c>
      <c r="M45" s="114">
        <f t="shared" si="5"/>
        <v>4.4795692926E-5</v>
      </c>
      <c r="N45" s="114">
        <f t="shared" si="6"/>
        <v>2.3749069140000002E-3</v>
      </c>
      <c r="O45" s="114">
        <f t="shared" si="7"/>
        <v>3.4876521000000001E-5</v>
      </c>
      <c r="P45" s="114">
        <f t="shared" si="8"/>
        <v>1.8645687000000001E-5</v>
      </c>
      <c r="Q45" s="114">
        <f t="shared" si="9"/>
        <v>5.7902000400000005E-8</v>
      </c>
      <c r="R45" s="114">
        <f t="shared" si="10"/>
        <v>1.054483704E-6</v>
      </c>
      <c r="S45" s="114">
        <f t="shared" si="11"/>
        <v>0</v>
      </c>
      <c r="T45" s="114"/>
      <c r="U45" s="115">
        <f t="shared" si="12"/>
        <v>4.8762267512195118E-2</v>
      </c>
      <c r="X45" s="89" t="s">
        <v>15</v>
      </c>
      <c r="Y45" s="90"/>
      <c r="AB45">
        <v>1</v>
      </c>
      <c r="AD45" s="6">
        <f t="shared" si="2"/>
        <v>10</v>
      </c>
    </row>
    <row r="46" spans="1:30" ht="13.8" x14ac:dyDescent="0.25">
      <c r="A46" s="107" t="s">
        <v>156</v>
      </c>
      <c r="B46" s="113">
        <f t="shared" si="1"/>
        <v>1.0709680792010399E-2</v>
      </c>
      <c r="C46" s="114">
        <f t="shared" si="13"/>
        <v>8.1568931957999992E-4</v>
      </c>
      <c r="D46" s="114">
        <f t="shared" si="14"/>
        <v>1.466691060726E-3</v>
      </c>
      <c r="E46" s="114">
        <f t="shared" si="15"/>
        <v>2.4295415077044001E-3</v>
      </c>
      <c r="F46" s="114">
        <f t="shared" si="16"/>
        <v>5.9977589039999996E-3</v>
      </c>
      <c r="G46" s="114">
        <f t="shared" si="17"/>
        <v>4.3250988780000005E-4</v>
      </c>
      <c r="H46" s="114">
        <f t="shared" si="18"/>
        <v>9.8938547999999999E-4</v>
      </c>
      <c r="I46" s="114">
        <f t="shared" si="19"/>
        <v>7.9337668499999991E-4</v>
      </c>
      <c r="J46" s="114">
        <f t="shared" si="20"/>
        <v>5.1227544599999999E-6</v>
      </c>
      <c r="K46" s="114">
        <f t="shared" si="3"/>
        <v>9.3178837800000011E-6</v>
      </c>
      <c r="L46" s="114">
        <f t="shared" si="4"/>
        <v>7.87199634E-6</v>
      </c>
      <c r="M46" s="114">
        <f t="shared" si="5"/>
        <v>4.4795692926E-5</v>
      </c>
      <c r="N46" s="114">
        <f t="shared" si="6"/>
        <v>2.3749069140000002E-3</v>
      </c>
      <c r="O46" s="114">
        <f t="shared" si="7"/>
        <v>3.4876521000000001E-5</v>
      </c>
      <c r="P46" s="114">
        <f t="shared" si="8"/>
        <v>1.8645687000000001E-5</v>
      </c>
      <c r="Q46" s="114">
        <f t="shared" si="9"/>
        <v>5.7902000400000005E-8</v>
      </c>
      <c r="R46" s="114">
        <f t="shared" si="10"/>
        <v>1.054483704E-6</v>
      </c>
      <c r="S46" s="114">
        <f t="shared" si="11"/>
        <v>0</v>
      </c>
      <c r="T46" s="114"/>
      <c r="U46" s="115">
        <f t="shared" si="12"/>
        <v>4.8762267512195118E-2</v>
      </c>
      <c r="X46" s="91" t="s">
        <v>15</v>
      </c>
      <c r="Y46" s="92"/>
      <c r="AB46">
        <v>1</v>
      </c>
      <c r="AD46" s="6">
        <f t="shared" si="2"/>
        <v>10</v>
      </c>
    </row>
    <row r="47" spans="1:30" ht="13.8" x14ac:dyDescent="0.25">
      <c r="A47" s="107" t="s">
        <v>157</v>
      </c>
      <c r="B47" s="113">
        <f t="shared" si="1"/>
        <v>1.0709680792010399E-2</v>
      </c>
      <c r="C47" s="114">
        <f t="shared" si="13"/>
        <v>8.1568931957999992E-4</v>
      </c>
      <c r="D47" s="114">
        <f t="shared" si="14"/>
        <v>1.466691060726E-3</v>
      </c>
      <c r="E47" s="114">
        <f t="shared" si="15"/>
        <v>2.4295415077044001E-3</v>
      </c>
      <c r="F47" s="114">
        <f t="shared" si="16"/>
        <v>5.9977589039999996E-3</v>
      </c>
      <c r="G47" s="114">
        <f t="shared" si="17"/>
        <v>4.3250988780000005E-4</v>
      </c>
      <c r="H47" s="114">
        <f t="shared" si="18"/>
        <v>9.8938547999999999E-4</v>
      </c>
      <c r="I47" s="114">
        <f t="shared" si="19"/>
        <v>7.9337668499999991E-4</v>
      </c>
      <c r="J47" s="114">
        <f t="shared" si="20"/>
        <v>5.1227544599999999E-6</v>
      </c>
      <c r="K47" s="114">
        <f t="shared" si="3"/>
        <v>9.3178837800000011E-6</v>
      </c>
      <c r="L47" s="114">
        <f t="shared" si="4"/>
        <v>7.87199634E-6</v>
      </c>
      <c r="M47" s="114">
        <f t="shared" si="5"/>
        <v>4.4795692926E-5</v>
      </c>
      <c r="N47" s="114">
        <f t="shared" si="6"/>
        <v>2.3749069140000002E-3</v>
      </c>
      <c r="O47" s="114">
        <f t="shared" si="7"/>
        <v>3.4876521000000001E-5</v>
      </c>
      <c r="P47" s="114">
        <f t="shared" si="8"/>
        <v>1.8645687000000001E-5</v>
      </c>
      <c r="Q47" s="114">
        <f t="shared" si="9"/>
        <v>5.7902000400000005E-8</v>
      </c>
      <c r="R47" s="114">
        <f t="shared" si="10"/>
        <v>1.054483704E-6</v>
      </c>
      <c r="S47" s="114">
        <f t="shared" si="11"/>
        <v>0</v>
      </c>
      <c r="T47" s="114"/>
      <c r="U47" s="115">
        <f t="shared" si="12"/>
        <v>4.8762267512195118E-2</v>
      </c>
      <c r="X47" s="89" t="s">
        <v>15</v>
      </c>
      <c r="Y47" s="90"/>
      <c r="AB47">
        <v>1</v>
      </c>
      <c r="AD47" s="6">
        <f t="shared" si="2"/>
        <v>10</v>
      </c>
    </row>
    <row r="48" spans="1:30" ht="13.8" x14ac:dyDescent="0.25">
      <c r="A48" s="107" t="s">
        <v>158</v>
      </c>
      <c r="B48" s="113">
        <f t="shared" si="1"/>
        <v>0.10834990684657694</v>
      </c>
      <c r="C48" s="114">
        <f t="shared" si="13"/>
        <v>1.27508008044798E-2</v>
      </c>
      <c r="D48" s="114">
        <f t="shared" si="14"/>
        <v>1.3171090129559998E-2</v>
      </c>
      <c r="E48" s="114">
        <f t="shared" si="15"/>
        <v>7.43863992537137E-4</v>
      </c>
      <c r="F48" s="114">
        <f t="shared" si="16"/>
        <v>8.1684151920000003E-2</v>
      </c>
      <c r="G48" s="114">
        <f t="shared" si="17"/>
        <v>2.6818236342000001E-3</v>
      </c>
      <c r="H48" s="114">
        <f t="shared" si="18"/>
        <v>9.5520722579999998E-3</v>
      </c>
      <c r="I48" s="114">
        <f t="shared" si="19"/>
        <v>8.3206115460000007E-3</v>
      </c>
      <c r="J48" s="114">
        <f t="shared" si="20"/>
        <v>4.3585794540000004E-3</v>
      </c>
      <c r="K48" s="114">
        <f t="shared" si="3"/>
        <v>3.4391181277799998E-5</v>
      </c>
      <c r="L48" s="114">
        <f t="shared" si="4"/>
        <v>3.7218623202000003E-5</v>
      </c>
      <c r="M48" s="114">
        <f t="shared" si="5"/>
        <v>9.3719423735999985E-4</v>
      </c>
      <c r="N48" s="114">
        <f t="shared" si="6"/>
        <v>6.5842821323999992E-5</v>
      </c>
      <c r="O48" s="114">
        <f t="shared" si="7"/>
        <v>2.2867800660000001E-4</v>
      </c>
      <c r="P48" s="114">
        <f t="shared" si="8"/>
        <v>4.4720343071999994E-4</v>
      </c>
      <c r="Q48" s="114">
        <f t="shared" si="9"/>
        <v>2.1397334886E-6</v>
      </c>
      <c r="R48" s="114">
        <f t="shared" si="10"/>
        <v>4.045369554E-13</v>
      </c>
      <c r="S48" s="114">
        <f t="shared" si="11"/>
        <v>0</v>
      </c>
      <c r="T48" s="114"/>
      <c r="U48" s="115">
        <f t="shared" si="12"/>
        <v>0.66409879609756106</v>
      </c>
      <c r="X48" s="91" t="s">
        <v>6</v>
      </c>
      <c r="Y48" s="92"/>
      <c r="Z48" s="7">
        <v>0.15</v>
      </c>
      <c r="AA48" s="7">
        <v>0.85</v>
      </c>
      <c r="AD48" s="6">
        <f t="shared" si="2"/>
        <v>2.5499999999999998</v>
      </c>
    </row>
    <row r="49" spans="1:30" ht="13.8" x14ac:dyDescent="0.25">
      <c r="A49" s="107" t="s">
        <v>159</v>
      </c>
      <c r="B49" s="113">
        <f t="shared" si="1"/>
        <v>0.1050190691347833</v>
      </c>
      <c r="C49" s="114">
        <f t="shared" si="13"/>
        <v>1.2737070518893201E-2</v>
      </c>
      <c r="D49" s="114">
        <f t="shared" si="14"/>
        <v>1.2820015841039999E-2</v>
      </c>
      <c r="E49" s="114">
        <f t="shared" si="15"/>
        <v>6.8564229485009126E-4</v>
      </c>
      <c r="F49" s="114">
        <f t="shared" si="16"/>
        <v>7.8776340480000012E-2</v>
      </c>
      <c r="G49" s="114">
        <f t="shared" si="17"/>
        <v>2.2887992268000004E-3</v>
      </c>
      <c r="H49" s="114">
        <f t="shared" si="18"/>
        <v>9.5521534920000005E-3</v>
      </c>
      <c r="I49" s="114">
        <f t="shared" si="19"/>
        <v>8.3394424440000007E-3</v>
      </c>
      <c r="J49" s="114">
        <f t="shared" si="20"/>
        <v>4.3247545559999996E-3</v>
      </c>
      <c r="K49" s="114">
        <f t="shared" si="3"/>
        <v>3.6351552985200001E-5</v>
      </c>
      <c r="L49" s="114">
        <f t="shared" si="4"/>
        <v>3.6521965908000005E-5</v>
      </c>
      <c r="M49" s="114">
        <f t="shared" si="5"/>
        <v>9.7906312224000031E-4</v>
      </c>
      <c r="N49" s="114">
        <f t="shared" si="6"/>
        <v>6.9452384616000004E-5</v>
      </c>
      <c r="O49" s="114">
        <f t="shared" si="7"/>
        <v>1.5245200440000003E-4</v>
      </c>
      <c r="P49" s="114">
        <f t="shared" si="8"/>
        <v>4.6177062047999997E-4</v>
      </c>
      <c r="Q49" s="114">
        <f t="shared" si="9"/>
        <v>1.9672850844000002E-6</v>
      </c>
      <c r="R49" s="114">
        <f t="shared" si="10"/>
        <v>2.6969130360000002E-13</v>
      </c>
      <c r="S49" s="114">
        <f t="shared" si="11"/>
        <v>0</v>
      </c>
      <c r="T49" s="114"/>
      <c r="U49" s="115">
        <f t="shared" si="12"/>
        <v>0.64045805268292688</v>
      </c>
      <c r="X49" s="89" t="s">
        <v>61</v>
      </c>
      <c r="Y49" s="90"/>
      <c r="Z49">
        <v>0.1</v>
      </c>
      <c r="AA49">
        <v>0.9</v>
      </c>
      <c r="AD49" s="6">
        <f t="shared" si="2"/>
        <v>2.7</v>
      </c>
    </row>
    <row r="50" spans="1:30" ht="13.8" x14ac:dyDescent="0.25">
      <c r="A50" s="107" t="s">
        <v>160</v>
      </c>
      <c r="B50" s="113">
        <f t="shared" si="1"/>
        <v>0.1050190691347833</v>
      </c>
      <c r="C50" s="114">
        <f t="shared" si="13"/>
        <v>1.2737070518893201E-2</v>
      </c>
      <c r="D50" s="114">
        <f t="shared" si="14"/>
        <v>1.2820015841039999E-2</v>
      </c>
      <c r="E50" s="114">
        <f t="shared" si="15"/>
        <v>6.8564229485009126E-4</v>
      </c>
      <c r="F50" s="114">
        <f t="shared" si="16"/>
        <v>7.8776340480000012E-2</v>
      </c>
      <c r="G50" s="114">
        <f t="shared" si="17"/>
        <v>2.2887992268000004E-3</v>
      </c>
      <c r="H50" s="114">
        <f t="shared" si="18"/>
        <v>9.5521534920000005E-3</v>
      </c>
      <c r="I50" s="114">
        <f t="shared" si="19"/>
        <v>8.3394424440000007E-3</v>
      </c>
      <c r="J50" s="114">
        <f t="shared" si="20"/>
        <v>4.3247545559999996E-3</v>
      </c>
      <c r="K50" s="114">
        <f t="shared" si="3"/>
        <v>3.6351552985200001E-5</v>
      </c>
      <c r="L50" s="114">
        <f t="shared" si="4"/>
        <v>3.6521965908000005E-5</v>
      </c>
      <c r="M50" s="114">
        <f t="shared" si="5"/>
        <v>9.7906312224000031E-4</v>
      </c>
      <c r="N50" s="114">
        <f t="shared" si="6"/>
        <v>6.9452384616000004E-5</v>
      </c>
      <c r="O50" s="114">
        <f t="shared" si="7"/>
        <v>1.5245200440000003E-4</v>
      </c>
      <c r="P50" s="114">
        <f t="shared" si="8"/>
        <v>4.6177062047999997E-4</v>
      </c>
      <c r="Q50" s="114">
        <f t="shared" si="9"/>
        <v>1.9672850844000002E-6</v>
      </c>
      <c r="R50" s="114">
        <f t="shared" si="10"/>
        <v>2.6969130360000002E-13</v>
      </c>
      <c r="S50" s="114">
        <f t="shared" si="11"/>
        <v>0</v>
      </c>
      <c r="T50" s="114"/>
      <c r="U50" s="115">
        <f t="shared" si="12"/>
        <v>0.64045805268292688</v>
      </c>
      <c r="X50" s="91" t="s">
        <v>61</v>
      </c>
      <c r="Y50" s="92"/>
      <c r="Z50">
        <v>0.1</v>
      </c>
      <c r="AA50">
        <v>0.9</v>
      </c>
      <c r="AD50" s="6">
        <f t="shared" si="2"/>
        <v>2.7</v>
      </c>
    </row>
    <row r="51" spans="1:30" ht="13.8" x14ac:dyDescent="0.25">
      <c r="A51" s="107" t="s">
        <v>161</v>
      </c>
      <c r="B51" s="113">
        <f t="shared" si="1"/>
        <v>9.8357393711196006E-2</v>
      </c>
      <c r="C51" s="114">
        <f t="shared" si="13"/>
        <v>1.270960994772E-2</v>
      </c>
      <c r="D51" s="114">
        <f t="shared" si="14"/>
        <v>1.2117867264E-2</v>
      </c>
      <c r="E51" s="114">
        <f t="shared" si="15"/>
        <v>5.691988994759999E-4</v>
      </c>
      <c r="F51" s="114">
        <f t="shared" si="16"/>
        <v>7.2960717600000002E-2</v>
      </c>
      <c r="G51" s="114">
        <f t="shared" si="17"/>
        <v>1.5027504120000001E-3</v>
      </c>
      <c r="H51" s="114">
        <f t="shared" si="18"/>
        <v>9.5523159600000001E-3</v>
      </c>
      <c r="I51" s="114">
        <f t="shared" si="19"/>
        <v>8.3771042400000006E-3</v>
      </c>
      <c r="J51" s="114">
        <f t="shared" si="20"/>
        <v>4.2571047599999998E-3</v>
      </c>
      <c r="K51" s="114">
        <f t="shared" si="3"/>
        <v>4.0272296399999999E-5</v>
      </c>
      <c r="L51" s="114">
        <f t="shared" si="4"/>
        <v>3.5128651320000002E-5</v>
      </c>
      <c r="M51" s="114">
        <f t="shared" si="5"/>
        <v>1.0628008920000002E-3</v>
      </c>
      <c r="N51" s="114">
        <f t="shared" si="6"/>
        <v>7.6671511199999999E-5</v>
      </c>
      <c r="O51" s="114">
        <f t="shared" si="7"/>
        <v>0</v>
      </c>
      <c r="P51" s="114">
        <f t="shared" si="8"/>
        <v>4.9090499999999992E-4</v>
      </c>
      <c r="Q51" s="114">
        <f t="shared" si="9"/>
        <v>1.6223882760000002E-6</v>
      </c>
      <c r="R51" s="114">
        <f t="shared" si="10"/>
        <v>0</v>
      </c>
      <c r="S51" s="114">
        <f t="shared" si="11"/>
        <v>0</v>
      </c>
      <c r="T51" s="114"/>
      <c r="U51" s="115">
        <f t="shared" si="12"/>
        <v>0.59317656585365852</v>
      </c>
      <c r="X51" s="89" t="s">
        <v>64</v>
      </c>
      <c r="Y51" s="90"/>
      <c r="AA51">
        <v>1</v>
      </c>
      <c r="AB51">
        <v>0</v>
      </c>
      <c r="AD51" s="6">
        <f t="shared" si="2"/>
        <v>3</v>
      </c>
    </row>
    <row r="52" spans="1:30" ht="13.8" x14ac:dyDescent="0.25">
      <c r="A52" s="107" t="s">
        <v>162</v>
      </c>
      <c r="B52" s="113">
        <f t="shared" si="1"/>
        <v>0.10834990684657694</v>
      </c>
      <c r="C52" s="114">
        <f t="shared" si="13"/>
        <v>1.27508008044798E-2</v>
      </c>
      <c r="D52" s="114">
        <f t="shared" si="14"/>
        <v>1.3171090129559998E-2</v>
      </c>
      <c r="E52" s="114">
        <f t="shared" si="15"/>
        <v>7.43863992537137E-4</v>
      </c>
      <c r="F52" s="114">
        <f t="shared" si="16"/>
        <v>8.1684151920000003E-2</v>
      </c>
      <c r="G52" s="114">
        <f t="shared" si="17"/>
        <v>2.6818236342000001E-3</v>
      </c>
      <c r="H52" s="114">
        <f t="shared" si="18"/>
        <v>9.5520722579999998E-3</v>
      </c>
      <c r="I52" s="114">
        <f t="shared" si="19"/>
        <v>8.3206115460000007E-3</v>
      </c>
      <c r="J52" s="114">
        <f t="shared" si="20"/>
        <v>4.3585794540000004E-3</v>
      </c>
      <c r="K52" s="114">
        <f t="shared" si="3"/>
        <v>3.4391181277799998E-5</v>
      </c>
      <c r="L52" s="114">
        <f t="shared" si="4"/>
        <v>3.7218623202000003E-5</v>
      </c>
      <c r="M52" s="114">
        <f t="shared" si="5"/>
        <v>9.3719423735999985E-4</v>
      </c>
      <c r="N52" s="114">
        <f t="shared" si="6"/>
        <v>6.5842821323999992E-5</v>
      </c>
      <c r="O52" s="114">
        <f t="shared" si="7"/>
        <v>2.2867800660000001E-4</v>
      </c>
      <c r="P52" s="114">
        <f t="shared" si="8"/>
        <v>4.4720343071999994E-4</v>
      </c>
      <c r="Q52" s="114">
        <f t="shared" si="9"/>
        <v>2.1397334886E-6</v>
      </c>
      <c r="R52" s="114">
        <f t="shared" si="10"/>
        <v>4.045369554E-13</v>
      </c>
      <c r="S52" s="114">
        <f t="shared" si="11"/>
        <v>0</v>
      </c>
      <c r="T52" s="114"/>
      <c r="U52" s="115">
        <f t="shared" si="12"/>
        <v>0.66409879609756106</v>
      </c>
      <c r="X52" s="91" t="s">
        <v>6</v>
      </c>
      <c r="Y52" s="92"/>
      <c r="Z52" s="7">
        <v>0.15</v>
      </c>
      <c r="AA52" s="7">
        <v>0.85</v>
      </c>
      <c r="AD52" s="6">
        <f t="shared" si="2"/>
        <v>2.5499999999999998</v>
      </c>
    </row>
    <row r="53" spans="1:30" ht="13.8" x14ac:dyDescent="0.25">
      <c r="A53" s="107" t="s">
        <v>163</v>
      </c>
      <c r="B53" s="113">
        <f t="shared" si="1"/>
        <v>0.10834990684657694</v>
      </c>
      <c r="C53" s="114">
        <f t="shared" si="13"/>
        <v>1.27508008044798E-2</v>
      </c>
      <c r="D53" s="114">
        <f t="shared" si="14"/>
        <v>1.3171090129559998E-2</v>
      </c>
      <c r="E53" s="114">
        <f t="shared" si="15"/>
        <v>7.43863992537137E-4</v>
      </c>
      <c r="F53" s="114">
        <f t="shared" si="16"/>
        <v>8.1684151920000003E-2</v>
      </c>
      <c r="G53" s="114">
        <f t="shared" si="17"/>
        <v>2.6818236342000001E-3</v>
      </c>
      <c r="H53" s="114">
        <f t="shared" si="18"/>
        <v>9.5520722579999998E-3</v>
      </c>
      <c r="I53" s="114">
        <f t="shared" si="19"/>
        <v>8.3206115460000007E-3</v>
      </c>
      <c r="J53" s="114">
        <f t="shared" si="20"/>
        <v>4.3585794540000004E-3</v>
      </c>
      <c r="K53" s="114">
        <f t="shared" si="3"/>
        <v>3.4391181277799998E-5</v>
      </c>
      <c r="L53" s="114">
        <f t="shared" si="4"/>
        <v>3.7218623202000003E-5</v>
      </c>
      <c r="M53" s="114">
        <f t="shared" si="5"/>
        <v>9.3719423735999985E-4</v>
      </c>
      <c r="N53" s="114">
        <f t="shared" si="6"/>
        <v>6.5842821323999992E-5</v>
      </c>
      <c r="O53" s="114">
        <f t="shared" si="7"/>
        <v>2.2867800660000001E-4</v>
      </c>
      <c r="P53" s="114">
        <f t="shared" si="8"/>
        <v>4.4720343071999994E-4</v>
      </c>
      <c r="Q53" s="114">
        <f t="shared" si="9"/>
        <v>2.1397334886E-6</v>
      </c>
      <c r="R53" s="114">
        <f t="shared" si="10"/>
        <v>4.045369554E-13</v>
      </c>
      <c r="S53" s="114">
        <f t="shared" si="11"/>
        <v>0</v>
      </c>
      <c r="T53" s="114"/>
      <c r="U53" s="115">
        <f t="shared" si="12"/>
        <v>0.66409879609756106</v>
      </c>
      <c r="X53" s="89" t="s">
        <v>6</v>
      </c>
      <c r="Y53" s="90"/>
      <c r="Z53" s="7">
        <v>0.15</v>
      </c>
      <c r="AA53" s="7">
        <v>0.85</v>
      </c>
      <c r="AD53" s="6">
        <f t="shared" si="2"/>
        <v>2.5499999999999998</v>
      </c>
    </row>
    <row r="54" spans="1:30" ht="13.8" x14ac:dyDescent="0.25">
      <c r="A54" s="107" t="s">
        <v>164</v>
      </c>
      <c r="B54" s="113">
        <f t="shared" si="1"/>
        <v>0.10834990684657694</v>
      </c>
      <c r="C54" s="114">
        <f t="shared" si="13"/>
        <v>1.27508008044798E-2</v>
      </c>
      <c r="D54" s="114">
        <f t="shared" si="14"/>
        <v>1.3171090129559998E-2</v>
      </c>
      <c r="E54" s="114">
        <f t="shared" si="15"/>
        <v>7.43863992537137E-4</v>
      </c>
      <c r="F54" s="114">
        <f t="shared" si="16"/>
        <v>8.1684151920000003E-2</v>
      </c>
      <c r="G54" s="114">
        <f t="shared" si="17"/>
        <v>2.6818236342000001E-3</v>
      </c>
      <c r="H54" s="114">
        <f t="shared" si="18"/>
        <v>9.5520722579999998E-3</v>
      </c>
      <c r="I54" s="114">
        <f t="shared" si="19"/>
        <v>8.3206115460000007E-3</v>
      </c>
      <c r="J54" s="114">
        <f t="shared" si="20"/>
        <v>4.3585794540000004E-3</v>
      </c>
      <c r="K54" s="114">
        <f t="shared" si="3"/>
        <v>3.4391181277799998E-5</v>
      </c>
      <c r="L54" s="114">
        <f t="shared" si="4"/>
        <v>3.7218623202000003E-5</v>
      </c>
      <c r="M54" s="114">
        <f t="shared" si="5"/>
        <v>9.3719423735999985E-4</v>
      </c>
      <c r="N54" s="114">
        <f t="shared" si="6"/>
        <v>6.5842821323999992E-5</v>
      </c>
      <c r="O54" s="114">
        <f t="shared" si="7"/>
        <v>2.2867800660000001E-4</v>
      </c>
      <c r="P54" s="114">
        <f t="shared" si="8"/>
        <v>4.4720343071999994E-4</v>
      </c>
      <c r="Q54" s="114">
        <f t="shared" si="9"/>
        <v>2.1397334886E-6</v>
      </c>
      <c r="R54" s="114">
        <f t="shared" si="10"/>
        <v>4.045369554E-13</v>
      </c>
      <c r="S54" s="114">
        <f t="shared" si="11"/>
        <v>0</v>
      </c>
      <c r="T54" s="114"/>
      <c r="U54" s="115">
        <f t="shared" si="12"/>
        <v>0.66409879609756106</v>
      </c>
      <c r="X54" s="91" t="s">
        <v>6</v>
      </c>
      <c r="Y54" s="92"/>
      <c r="Z54" s="7">
        <v>0.15</v>
      </c>
      <c r="AA54" s="7">
        <v>0.85</v>
      </c>
      <c r="AD54" s="6">
        <f t="shared" si="2"/>
        <v>2.5499999999999998</v>
      </c>
    </row>
    <row r="55" spans="1:30" ht="13.8" x14ac:dyDescent="0.25">
      <c r="A55" s="107" t="s">
        <v>165</v>
      </c>
      <c r="B55" s="113">
        <f t="shared" si="1"/>
        <v>0.10834990684657694</v>
      </c>
      <c r="C55" s="114">
        <f t="shared" si="13"/>
        <v>1.27508008044798E-2</v>
      </c>
      <c r="D55" s="114">
        <f t="shared" si="14"/>
        <v>1.3171090129559998E-2</v>
      </c>
      <c r="E55" s="114">
        <f t="shared" si="15"/>
        <v>7.43863992537137E-4</v>
      </c>
      <c r="F55" s="114">
        <f t="shared" si="16"/>
        <v>8.1684151920000003E-2</v>
      </c>
      <c r="G55" s="114">
        <f t="shared" si="17"/>
        <v>2.6818236342000001E-3</v>
      </c>
      <c r="H55" s="114">
        <f t="shared" si="18"/>
        <v>9.5520722579999998E-3</v>
      </c>
      <c r="I55" s="114">
        <f t="shared" si="19"/>
        <v>8.3206115460000007E-3</v>
      </c>
      <c r="J55" s="114">
        <f t="shared" si="20"/>
        <v>4.3585794540000004E-3</v>
      </c>
      <c r="K55" s="114">
        <f t="shared" si="3"/>
        <v>3.4391181277799998E-5</v>
      </c>
      <c r="L55" s="114">
        <f t="shared" si="4"/>
        <v>3.7218623202000003E-5</v>
      </c>
      <c r="M55" s="114">
        <f t="shared" si="5"/>
        <v>9.3719423735999985E-4</v>
      </c>
      <c r="N55" s="114">
        <f t="shared" si="6"/>
        <v>6.5842821323999992E-5</v>
      </c>
      <c r="O55" s="114">
        <f t="shared" si="7"/>
        <v>2.2867800660000001E-4</v>
      </c>
      <c r="P55" s="114">
        <f t="shared" si="8"/>
        <v>4.4720343071999994E-4</v>
      </c>
      <c r="Q55" s="114">
        <f t="shared" si="9"/>
        <v>2.1397334886E-6</v>
      </c>
      <c r="R55" s="114">
        <f t="shared" si="10"/>
        <v>4.045369554E-13</v>
      </c>
      <c r="S55" s="114">
        <f t="shared" si="11"/>
        <v>0</v>
      </c>
      <c r="T55" s="114"/>
      <c r="U55" s="115">
        <f t="shared" si="12"/>
        <v>0.66409879609756106</v>
      </c>
      <c r="X55" s="89" t="s">
        <v>6</v>
      </c>
      <c r="Y55" s="90"/>
      <c r="Z55" s="7">
        <v>0.15</v>
      </c>
      <c r="AA55" s="7">
        <v>0.85</v>
      </c>
      <c r="AD55" s="6">
        <f t="shared" si="2"/>
        <v>2.5499999999999998</v>
      </c>
    </row>
    <row r="56" spans="1:30" ht="13.8" x14ac:dyDescent="0.25">
      <c r="A56" s="107" t="s">
        <v>166</v>
      </c>
      <c r="B56" s="113">
        <f t="shared" si="1"/>
        <v>1.4215589308777823E-2</v>
      </c>
      <c r="C56" s="114">
        <f t="shared" si="13"/>
        <v>1.2914461447055998E-3</v>
      </c>
      <c r="D56" s="114">
        <f t="shared" si="14"/>
        <v>1.8927381088569603E-3</v>
      </c>
      <c r="E56" s="114">
        <f t="shared" si="15"/>
        <v>2.3551278033752637E-3</v>
      </c>
      <c r="F56" s="114">
        <f t="shared" si="16"/>
        <v>8.6762772518399998E-3</v>
      </c>
      <c r="G56" s="114">
        <f t="shared" si="17"/>
        <v>4.7531950876800004E-4</v>
      </c>
      <c r="H56" s="114">
        <f t="shared" si="18"/>
        <v>1.3319026991999998E-3</v>
      </c>
      <c r="I56" s="114">
        <f t="shared" si="19"/>
        <v>1.0967257872000001E-3</v>
      </c>
      <c r="J56" s="114">
        <f t="shared" si="20"/>
        <v>1.7520203468159999E-4</v>
      </c>
      <c r="K56" s="114">
        <f t="shared" si="3"/>
        <v>1.05560602848E-5</v>
      </c>
      <c r="L56" s="114">
        <f t="shared" si="4"/>
        <v>8.9622625391999983E-6</v>
      </c>
      <c r="M56" s="114">
        <f t="shared" si="5"/>
        <v>8.551590088896E-5</v>
      </c>
      <c r="N56" s="114">
        <f t="shared" si="6"/>
        <v>2.2829774978880002E-3</v>
      </c>
      <c r="O56" s="114">
        <f t="shared" si="7"/>
        <v>3.3481460160000002E-5</v>
      </c>
      <c r="P56" s="114">
        <f t="shared" si="8"/>
        <v>3.753605952E-5</v>
      </c>
      <c r="Q56" s="114">
        <f t="shared" si="9"/>
        <v>1.2048145142400002E-7</v>
      </c>
      <c r="R56" s="114">
        <f t="shared" si="10"/>
        <v>1.0123043558399999E-6</v>
      </c>
      <c r="S56" s="114">
        <f t="shared" si="11"/>
        <v>0</v>
      </c>
      <c r="T56" s="114"/>
      <c r="U56" s="115">
        <f t="shared" si="12"/>
        <v>7.0538839445853665E-2</v>
      </c>
      <c r="X56" s="91" t="s">
        <v>25</v>
      </c>
      <c r="Y56" s="92"/>
      <c r="AA56" s="8">
        <v>0.04</v>
      </c>
      <c r="AB56">
        <v>0.96</v>
      </c>
      <c r="AD56" s="6">
        <f t="shared" si="2"/>
        <v>9.7199999999999989</v>
      </c>
    </row>
    <row r="57" spans="1:30" ht="13.8" x14ac:dyDescent="0.25">
      <c r="A57" s="107" t="s">
        <v>167</v>
      </c>
      <c r="B57" s="113">
        <f t="shared" si="1"/>
        <v>0.10834990684657694</v>
      </c>
      <c r="C57" s="114">
        <f t="shared" si="13"/>
        <v>1.27508008044798E-2</v>
      </c>
      <c r="D57" s="114">
        <f t="shared" si="14"/>
        <v>1.3171090129559998E-2</v>
      </c>
      <c r="E57" s="114">
        <f t="shared" si="15"/>
        <v>7.43863992537137E-4</v>
      </c>
      <c r="F57" s="114">
        <f t="shared" si="16"/>
        <v>8.1684151920000003E-2</v>
      </c>
      <c r="G57" s="114">
        <f t="shared" si="17"/>
        <v>2.6818236342000001E-3</v>
      </c>
      <c r="H57" s="114">
        <f t="shared" si="18"/>
        <v>9.5520722579999998E-3</v>
      </c>
      <c r="I57" s="114">
        <f t="shared" si="19"/>
        <v>8.3206115460000007E-3</v>
      </c>
      <c r="J57" s="114">
        <f t="shared" si="20"/>
        <v>4.3585794540000004E-3</v>
      </c>
      <c r="K57" s="114">
        <f t="shared" si="3"/>
        <v>3.4391181277799998E-5</v>
      </c>
      <c r="L57" s="114">
        <f t="shared" si="4"/>
        <v>3.7218623202000003E-5</v>
      </c>
      <c r="M57" s="114">
        <f t="shared" si="5"/>
        <v>9.3719423735999985E-4</v>
      </c>
      <c r="N57" s="114">
        <f t="shared" si="6"/>
        <v>6.5842821323999992E-5</v>
      </c>
      <c r="O57" s="114">
        <f t="shared" si="7"/>
        <v>2.2867800660000001E-4</v>
      </c>
      <c r="P57" s="114">
        <f t="shared" si="8"/>
        <v>4.4720343071999994E-4</v>
      </c>
      <c r="Q57" s="114">
        <f t="shared" si="9"/>
        <v>2.1397334886E-6</v>
      </c>
      <c r="R57" s="114">
        <f t="shared" si="10"/>
        <v>4.045369554E-13</v>
      </c>
      <c r="S57" s="114">
        <f t="shared" si="11"/>
        <v>0</v>
      </c>
      <c r="T57" s="114"/>
      <c r="U57" s="115">
        <f t="shared" si="12"/>
        <v>0.66409879609756106</v>
      </c>
      <c r="X57" s="89" t="s">
        <v>6</v>
      </c>
      <c r="Y57" s="90"/>
      <c r="Z57" s="7">
        <v>0.15</v>
      </c>
      <c r="AA57" s="7">
        <v>0.85</v>
      </c>
      <c r="AD57" s="6">
        <f t="shared" si="2"/>
        <v>2.5499999999999998</v>
      </c>
    </row>
    <row r="58" spans="1:30" ht="13.8" x14ac:dyDescent="0.25">
      <c r="A58" s="107" t="s">
        <v>168</v>
      </c>
      <c r="B58" s="113">
        <f t="shared" si="1"/>
        <v>8.8716145290085605E-2</v>
      </c>
      <c r="C58" s="114">
        <f t="shared" si="13"/>
        <v>1.1401278678624598E-2</v>
      </c>
      <c r="D58" s="114">
        <f t="shared" si="14"/>
        <v>1.0946237881639859E-2</v>
      </c>
      <c r="E58" s="114">
        <f t="shared" si="15"/>
        <v>7.7383658638112407E-4</v>
      </c>
      <c r="F58" s="114">
        <f t="shared" si="16"/>
        <v>6.5594792143440009E-2</v>
      </c>
      <c r="G58" s="114">
        <f t="shared" si="17"/>
        <v>1.3850239543380001E-3</v>
      </c>
      <c r="H58" s="114">
        <f t="shared" si="18"/>
        <v>8.6103936071999995E-3</v>
      </c>
      <c r="I58" s="114">
        <f t="shared" si="19"/>
        <v>7.542894208950001E-3</v>
      </c>
      <c r="J58" s="114">
        <f t="shared" si="20"/>
        <v>3.7893867393906E-3</v>
      </c>
      <c r="K58" s="114">
        <f t="shared" si="3"/>
        <v>3.6867311011800004E-5</v>
      </c>
      <c r="L58" s="114">
        <f t="shared" si="4"/>
        <v>3.2130419272200006E-5</v>
      </c>
      <c r="M58" s="114">
        <f t="shared" si="5"/>
        <v>9.5082032010186017E-4</v>
      </c>
      <c r="N58" s="114">
        <f t="shared" si="6"/>
        <v>3.2947740550800001E-4</v>
      </c>
      <c r="O58" s="114">
        <f t="shared" si="7"/>
        <v>3.8364173099999997E-6</v>
      </c>
      <c r="P58" s="114">
        <f t="shared" si="8"/>
        <v>4.3895647556999994E-4</v>
      </c>
      <c r="Q58" s="114">
        <f t="shared" si="9"/>
        <v>1.450294785684E-6</v>
      </c>
      <c r="R58" s="114">
        <f t="shared" si="10"/>
        <v>1.1599320743999999E-7</v>
      </c>
      <c r="S58" s="114">
        <f t="shared" si="11"/>
        <v>0</v>
      </c>
      <c r="T58" s="114"/>
      <c r="U58" s="115">
        <f t="shared" si="12"/>
        <v>0.5332909930360975</v>
      </c>
      <c r="X58" s="91" t="s">
        <v>72</v>
      </c>
      <c r="Y58" s="92"/>
      <c r="AA58" s="8">
        <v>0.89</v>
      </c>
      <c r="AB58">
        <v>0.11</v>
      </c>
      <c r="AD58" s="6">
        <f t="shared" si="2"/>
        <v>3.77</v>
      </c>
    </row>
    <row r="59" spans="1:30" ht="13.8" x14ac:dyDescent="0.25">
      <c r="A59" s="107" t="s">
        <v>169</v>
      </c>
      <c r="B59" s="113">
        <f t="shared" si="1"/>
        <v>9.0469099548469295E-2</v>
      </c>
      <c r="C59" s="114">
        <f t="shared" si="13"/>
        <v>1.16391570911874E-2</v>
      </c>
      <c r="D59" s="114">
        <f t="shared" si="14"/>
        <v>1.1159261405705341E-2</v>
      </c>
      <c r="E59" s="114">
        <f t="shared" si="15"/>
        <v>7.3662973421655586E-4</v>
      </c>
      <c r="F59" s="114">
        <f t="shared" si="16"/>
        <v>6.6934051317360008E-2</v>
      </c>
      <c r="G59" s="114">
        <f t="shared" si="17"/>
        <v>1.4064287648220004E-3</v>
      </c>
      <c r="H59" s="114">
        <f t="shared" si="18"/>
        <v>8.781652216799999E-3</v>
      </c>
      <c r="I59" s="114">
        <f t="shared" si="19"/>
        <v>7.694568760050001E-3</v>
      </c>
      <c r="J59" s="114">
        <f t="shared" si="20"/>
        <v>3.8744263795013993E-3</v>
      </c>
      <c r="K59" s="114">
        <f t="shared" si="3"/>
        <v>3.7486399264200003E-5</v>
      </c>
      <c r="L59" s="114">
        <f t="shared" si="4"/>
        <v>3.2675552371800008E-5</v>
      </c>
      <c r="M59" s="114">
        <f t="shared" si="5"/>
        <v>9.7118042408334015E-4</v>
      </c>
      <c r="N59" s="114">
        <f t="shared" si="6"/>
        <v>2.8351269745199999E-4</v>
      </c>
      <c r="O59" s="114">
        <f t="shared" si="7"/>
        <v>3.1388868900000002E-6</v>
      </c>
      <c r="P59" s="114">
        <f t="shared" si="8"/>
        <v>4.4840166183000006E-4</v>
      </c>
      <c r="Q59" s="114">
        <f t="shared" si="9"/>
        <v>1.4815845111960002E-6</v>
      </c>
      <c r="R59" s="114">
        <f t="shared" si="10"/>
        <v>9.4903533359999988E-8</v>
      </c>
      <c r="S59" s="114">
        <f t="shared" si="11"/>
        <v>0</v>
      </c>
      <c r="T59" s="114"/>
      <c r="U59" s="115">
        <f t="shared" si="12"/>
        <v>0.54417927900292684</v>
      </c>
      <c r="X59" s="89" t="s">
        <v>74</v>
      </c>
      <c r="Y59" s="90"/>
      <c r="AA59" s="8">
        <v>0.91</v>
      </c>
      <c r="AB59">
        <v>0.09</v>
      </c>
      <c r="AD59" s="6">
        <f t="shared" si="2"/>
        <v>3.63</v>
      </c>
    </row>
    <row r="60" spans="1:30" ht="13.8" x14ac:dyDescent="0.25">
      <c r="A60" s="107" t="s">
        <v>170</v>
      </c>
      <c r="B60" s="113">
        <f t="shared" si="1"/>
        <v>1.0709680792010399E-2</v>
      </c>
      <c r="C60" s="114">
        <f t="shared" si="13"/>
        <v>8.1568931957999992E-4</v>
      </c>
      <c r="D60" s="114">
        <f t="shared" si="14"/>
        <v>1.466691060726E-3</v>
      </c>
      <c r="E60" s="114">
        <f t="shared" si="15"/>
        <v>2.4295415077044001E-3</v>
      </c>
      <c r="F60" s="114">
        <f t="shared" si="16"/>
        <v>5.9977589039999996E-3</v>
      </c>
      <c r="G60" s="114">
        <f t="shared" si="17"/>
        <v>4.3250988780000005E-4</v>
      </c>
      <c r="H60" s="114">
        <f t="shared" si="18"/>
        <v>9.8938547999999999E-4</v>
      </c>
      <c r="I60" s="114">
        <f t="shared" si="19"/>
        <v>7.9337668499999991E-4</v>
      </c>
      <c r="J60" s="114">
        <f t="shared" si="20"/>
        <v>5.1227544599999999E-6</v>
      </c>
      <c r="K60" s="114">
        <f t="shared" si="3"/>
        <v>9.3178837800000011E-6</v>
      </c>
      <c r="L60" s="114">
        <f t="shared" si="4"/>
        <v>7.87199634E-6</v>
      </c>
      <c r="M60" s="114">
        <f t="shared" si="5"/>
        <v>4.4795692926E-5</v>
      </c>
      <c r="N60" s="114">
        <f t="shared" si="6"/>
        <v>2.3749069140000002E-3</v>
      </c>
      <c r="O60" s="114">
        <f t="shared" si="7"/>
        <v>3.4876521000000001E-5</v>
      </c>
      <c r="P60" s="114">
        <f t="shared" si="8"/>
        <v>1.8645687000000001E-5</v>
      </c>
      <c r="Q60" s="114">
        <f t="shared" si="9"/>
        <v>5.7902000400000005E-8</v>
      </c>
      <c r="R60" s="114">
        <f t="shared" si="10"/>
        <v>1.054483704E-6</v>
      </c>
      <c r="S60" s="114">
        <f t="shared" si="11"/>
        <v>0</v>
      </c>
      <c r="T60" s="114"/>
      <c r="U60" s="115">
        <f t="shared" si="12"/>
        <v>4.8762267512195118E-2</v>
      </c>
      <c r="X60" s="91" t="s">
        <v>15</v>
      </c>
      <c r="Y60" s="92"/>
      <c r="AB60">
        <v>1</v>
      </c>
      <c r="AD60" s="6">
        <f t="shared" si="2"/>
        <v>10</v>
      </c>
    </row>
    <row r="61" spans="1:30" ht="13.8" x14ac:dyDescent="0.25">
      <c r="A61" s="107" t="s">
        <v>171</v>
      </c>
      <c r="B61" s="113">
        <f t="shared" si="1"/>
        <v>0.10834990684657694</v>
      </c>
      <c r="C61" s="114">
        <f t="shared" si="13"/>
        <v>1.27508008044798E-2</v>
      </c>
      <c r="D61" s="114">
        <f t="shared" si="14"/>
        <v>1.3171090129559998E-2</v>
      </c>
      <c r="E61" s="114">
        <f t="shared" si="15"/>
        <v>7.43863992537137E-4</v>
      </c>
      <c r="F61" s="114">
        <f t="shared" si="16"/>
        <v>8.1684151920000003E-2</v>
      </c>
      <c r="G61" s="114">
        <f t="shared" si="17"/>
        <v>2.6818236342000001E-3</v>
      </c>
      <c r="H61" s="114">
        <f t="shared" si="18"/>
        <v>9.5520722579999998E-3</v>
      </c>
      <c r="I61" s="114">
        <f t="shared" si="19"/>
        <v>8.3206115460000007E-3</v>
      </c>
      <c r="J61" s="114">
        <f t="shared" si="20"/>
        <v>4.3585794540000004E-3</v>
      </c>
      <c r="K61" s="114">
        <f t="shared" si="3"/>
        <v>3.4391181277799998E-5</v>
      </c>
      <c r="L61" s="114">
        <f t="shared" si="4"/>
        <v>3.7218623202000003E-5</v>
      </c>
      <c r="M61" s="114">
        <f t="shared" si="5"/>
        <v>9.3719423735999985E-4</v>
      </c>
      <c r="N61" s="114">
        <f t="shared" si="6"/>
        <v>6.5842821323999992E-5</v>
      </c>
      <c r="O61" s="114">
        <f t="shared" si="7"/>
        <v>2.2867800660000001E-4</v>
      </c>
      <c r="P61" s="114">
        <f t="shared" si="8"/>
        <v>4.4720343071999994E-4</v>
      </c>
      <c r="Q61" s="114">
        <f t="shared" si="9"/>
        <v>2.1397334886E-6</v>
      </c>
      <c r="R61" s="114">
        <f t="shared" si="10"/>
        <v>4.045369554E-13</v>
      </c>
      <c r="S61" s="114">
        <f t="shared" si="11"/>
        <v>0</v>
      </c>
      <c r="T61" s="114"/>
      <c r="U61" s="115">
        <f t="shared" si="12"/>
        <v>0.66409879609756106</v>
      </c>
      <c r="X61" s="89" t="s">
        <v>6</v>
      </c>
      <c r="Y61" s="90"/>
      <c r="Z61" s="7">
        <v>0.15</v>
      </c>
      <c r="AA61" s="7">
        <v>0.85</v>
      </c>
      <c r="AD61" s="6">
        <f t="shared" si="2"/>
        <v>2.5499999999999998</v>
      </c>
    </row>
    <row r="62" spans="1:30" x14ac:dyDescent="0.25">
      <c r="A62" s="119" t="s">
        <v>220</v>
      </c>
      <c r="B62" s="120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2"/>
    </row>
    <row r="63" spans="1:30" x14ac:dyDescent="0.25">
      <c r="A63" s="108" t="s">
        <v>211</v>
      </c>
      <c r="B63" s="113">
        <f t="shared" si="1"/>
        <v>0.16497414794706891</v>
      </c>
      <c r="C63" s="114">
        <f t="shared" ref="C63" si="21">3.6*($Z63*AJ$4+$AA63*AJ$6+$AB63*(AJ$5+AJ$10)/2)</f>
        <v>1.2984215659451999E-2</v>
      </c>
      <c r="D63" s="114">
        <f t="shared" ref="D63" si="22">3.6*($Z63*AK$4+$AA63*AK$6+$AB63*(AK$5+AK$10)/2)</f>
        <v>1.9139353034399998E-2</v>
      </c>
      <c r="E63" s="114">
        <f t="shared" ref="E63" si="23">3.6*($Z63*AL$4+$AA63*AL$6+$AB63*(AL$5+AL$10)/2)</f>
        <v>1.7336328532169131E-3</v>
      </c>
      <c r="F63" s="114">
        <f t="shared" ref="F63" si="24">3.6*($Z63*AM$4+$AA63*AM$6+$AB63*(AM$5+AM$10)/2)</f>
        <v>0.13111694639999999</v>
      </c>
      <c r="G63" s="114">
        <f t="shared" ref="G63" si="25">3.6*($Z63*AN$4+$AA63*AN$6+$AB63*(AN$5+AN$10)/2)</f>
        <v>9.3632385600000007E-3</v>
      </c>
      <c r="H63" s="114">
        <f t="shared" ref="H63" si="26">3.6*($Z63*AO$4+$AA63*AO$6+$AB63*(AO$5+AO$10)/2)</f>
        <v>9.5506912800000007E-3</v>
      </c>
      <c r="I63" s="114">
        <f t="shared" ref="I63" si="27">3.6*($Z63*AP$4+$AA63*AP$6+$AB63*(AP$5+AP$10)/2)</f>
        <v>8.00048628E-3</v>
      </c>
      <c r="J63" s="114">
        <f t="shared" ref="J63" si="28">3.6*($Z63*AQ$4+$AA63*AQ$6+$AB63*(AQ$5+AQ$10)/2)</f>
        <v>4.9336027200000002E-3</v>
      </c>
      <c r="K63" s="114">
        <f t="shared" ref="K63" si="29">3.6*($Z63*AR$4+$AA63*AR$6+$AB63*(AR$5+AR$10)/2)</f>
        <v>1.064862252E-6</v>
      </c>
      <c r="L63" s="114">
        <f t="shared" ref="L63" si="30">3.6*($Z63*AS$4+$AA63*AS$6+$AB63*(AS$5+AS$10)/2)</f>
        <v>4.90617972E-5</v>
      </c>
      <c r="M63" s="114">
        <f t="shared" ref="M63" si="31">3.6*($Z63*AT$4+$AA63*AT$6+$AB63*(AT$5+AT$10)/2)</f>
        <v>2.2542319439999999E-4</v>
      </c>
      <c r="N63" s="114">
        <f t="shared" ref="N63" si="32">3.6*($Z63*AU$4+$AA63*AU$6+$AB63*(AU$5+AU$10)/2)</f>
        <v>4.4802453600000001E-6</v>
      </c>
      <c r="O63" s="114">
        <f t="shared" ref="O63" si="33">3.6*($Z63*AV$4+$AA63*AV$6+$AB63*(AV$5+AV$10)/2)</f>
        <v>1.524520044E-3</v>
      </c>
      <c r="P63" s="114">
        <f t="shared" ref="P63" si="34">3.6*($Z63*AW$4+$AA63*AW$6+$AB63*(AW$5+AW$10)/2)</f>
        <v>1.9956120480000002E-4</v>
      </c>
      <c r="Q63" s="114">
        <f t="shared" ref="Q63" si="35">3.6*($Z63*AX$4+$AA63*AX$6+$AB63*(AX$5+AX$10)/2)</f>
        <v>5.0713563600000004E-6</v>
      </c>
      <c r="R63" s="114">
        <f t="shared" ref="R63" si="36">3.6*($Z63*AY$4+$AA63*AY$6+$AB63*(AY$5+AY$10)/2)</f>
        <v>2.6969130359999998E-12</v>
      </c>
      <c r="S63" s="114">
        <f t="shared" ref="S63" si="37">3.6*($Z63*AZ$4+$AA63*AZ$6+$AB63*(AZ$5+AZ$10)/2)</f>
        <v>0</v>
      </c>
      <c r="T63" s="114" t="s">
        <v>221</v>
      </c>
      <c r="U63" s="115">
        <f t="shared" ref="U63" si="38">3.6*($Z63*BB$4+$AA63*BB$6+$AB63*(BB$5+BB$10)/2)</f>
        <v>1.0659914341463415</v>
      </c>
      <c r="Z63" s="7">
        <v>1</v>
      </c>
      <c r="AA63" s="7">
        <v>0</v>
      </c>
      <c r="AD63" s="6">
        <f t="shared" ref="AD63" si="39">Z63*0+AA63*3 +AB63*10</f>
        <v>0</v>
      </c>
    </row>
    <row r="64" spans="1:30" x14ac:dyDescent="0.25">
      <c r="A64" s="108" t="s">
        <v>212</v>
      </c>
      <c r="B64" s="113">
        <f t="shared" ref="B64:B73" si="40">3.6*($Z64*AI$4+$AA64*AI$6+$AB64*(AI$5+AI$10)/2)</f>
        <v>0.16497414794706891</v>
      </c>
      <c r="C64" s="114">
        <f t="shared" ref="C64:C73" si="41">3.6*($Z64*AJ$4+$AA64*AJ$6+$AB64*(AJ$5+AJ$10)/2)</f>
        <v>1.2984215659451999E-2</v>
      </c>
      <c r="D64" s="114">
        <f t="shared" ref="D64:D73" si="42">3.6*($Z64*AK$4+$AA64*AK$6+$AB64*(AK$5+AK$10)/2)</f>
        <v>1.9139353034399998E-2</v>
      </c>
      <c r="E64" s="114">
        <f t="shared" ref="E64:E73" si="43">3.6*($Z64*AL$4+$AA64*AL$6+$AB64*(AL$5+AL$10)/2)</f>
        <v>1.7336328532169131E-3</v>
      </c>
      <c r="F64" s="114">
        <f t="shared" ref="F64:F73" si="44">3.6*($Z64*AM$4+$AA64*AM$6+$AB64*(AM$5+AM$10)/2)</f>
        <v>0.13111694639999999</v>
      </c>
      <c r="G64" s="114">
        <f t="shared" ref="G64:G73" si="45">3.6*($Z64*AN$4+$AA64*AN$6+$AB64*(AN$5+AN$10)/2)</f>
        <v>9.3632385600000007E-3</v>
      </c>
      <c r="H64" s="114">
        <f t="shared" ref="H64:H73" si="46">3.6*($Z64*AO$4+$AA64*AO$6+$AB64*(AO$5+AO$10)/2)</f>
        <v>9.5506912800000007E-3</v>
      </c>
      <c r="I64" s="114">
        <f t="shared" ref="I64:I73" si="47">3.6*($Z64*AP$4+$AA64*AP$6+$AB64*(AP$5+AP$10)/2)</f>
        <v>8.00048628E-3</v>
      </c>
      <c r="J64" s="114">
        <f t="shared" ref="J64:J73" si="48">3.6*($Z64*AQ$4+$AA64*AQ$6+$AB64*(AQ$5+AQ$10)/2)</f>
        <v>4.9336027200000002E-3</v>
      </c>
      <c r="K64" s="114">
        <f t="shared" ref="K64:K73" si="49">3.6*($Z64*AR$4+$AA64*AR$6+$AB64*(AR$5+AR$10)/2)</f>
        <v>1.064862252E-6</v>
      </c>
      <c r="L64" s="114">
        <f t="shared" ref="L64:L73" si="50">3.6*($Z64*AS$4+$AA64*AS$6+$AB64*(AS$5+AS$10)/2)</f>
        <v>4.90617972E-5</v>
      </c>
      <c r="M64" s="114">
        <f t="shared" ref="M64:M73" si="51">3.6*($Z64*AT$4+$AA64*AT$6+$AB64*(AT$5+AT$10)/2)</f>
        <v>2.2542319439999999E-4</v>
      </c>
      <c r="N64" s="114">
        <f t="shared" ref="N64:N73" si="52">3.6*($Z64*AU$4+$AA64*AU$6+$AB64*(AU$5+AU$10)/2)</f>
        <v>4.4802453600000001E-6</v>
      </c>
      <c r="O64" s="114">
        <f t="shared" ref="O64:O73" si="53">3.6*($Z64*AV$4+$AA64*AV$6+$AB64*(AV$5+AV$10)/2)</f>
        <v>1.524520044E-3</v>
      </c>
      <c r="P64" s="114">
        <f t="shared" ref="P64:P73" si="54">3.6*($Z64*AW$4+$AA64*AW$6+$AB64*(AW$5+AW$10)/2)</f>
        <v>1.9956120480000002E-4</v>
      </c>
      <c r="Q64" s="114">
        <f t="shared" ref="Q64:Q73" si="55">3.6*($Z64*AX$4+$AA64*AX$6+$AB64*(AX$5+AX$10)/2)</f>
        <v>5.0713563600000004E-6</v>
      </c>
      <c r="R64" s="114">
        <f t="shared" ref="R64:R73" si="56">3.6*($Z64*AY$4+$AA64*AY$6+$AB64*(AY$5+AY$10)/2)</f>
        <v>2.6969130359999998E-12</v>
      </c>
      <c r="S64" s="114">
        <f t="shared" ref="S64:S73" si="57">3.6*($Z64*AZ$4+$AA64*AZ$6+$AB64*(AZ$5+AZ$10)/2)</f>
        <v>0</v>
      </c>
      <c r="T64" s="114" t="s">
        <v>221</v>
      </c>
      <c r="U64" s="115">
        <f t="shared" ref="U64:U73" si="58">3.6*($Z64*BB$4+$AA64*BB$6+$AB64*(BB$5+BB$10)/2)</f>
        <v>1.0659914341463415</v>
      </c>
      <c r="Z64" s="7">
        <v>1</v>
      </c>
      <c r="AA64" s="7">
        <v>0</v>
      </c>
      <c r="AD64" s="6">
        <f t="shared" ref="AD64:AD73" si="59">Z64*0+AA64*3 +AB64*10</f>
        <v>0</v>
      </c>
    </row>
    <row r="65" spans="1:30" x14ac:dyDescent="0.25">
      <c r="A65" s="108" t="s">
        <v>134</v>
      </c>
      <c r="B65" s="113">
        <f t="shared" si="40"/>
        <v>0.16497414794706891</v>
      </c>
      <c r="C65" s="114">
        <f t="shared" si="41"/>
        <v>1.2984215659451999E-2</v>
      </c>
      <c r="D65" s="114">
        <f t="shared" si="42"/>
        <v>1.9139353034399998E-2</v>
      </c>
      <c r="E65" s="114">
        <f t="shared" si="43"/>
        <v>1.7336328532169131E-3</v>
      </c>
      <c r="F65" s="114">
        <f t="shared" si="44"/>
        <v>0.13111694639999999</v>
      </c>
      <c r="G65" s="114">
        <f t="shared" si="45"/>
        <v>9.3632385600000007E-3</v>
      </c>
      <c r="H65" s="114">
        <f t="shared" si="46"/>
        <v>9.5506912800000007E-3</v>
      </c>
      <c r="I65" s="114">
        <f t="shared" si="47"/>
        <v>8.00048628E-3</v>
      </c>
      <c r="J65" s="114">
        <f t="shared" si="48"/>
        <v>4.9336027200000002E-3</v>
      </c>
      <c r="K65" s="114">
        <f t="shared" si="49"/>
        <v>1.064862252E-6</v>
      </c>
      <c r="L65" s="114">
        <f t="shared" si="50"/>
        <v>4.90617972E-5</v>
      </c>
      <c r="M65" s="114">
        <f t="shared" si="51"/>
        <v>2.2542319439999999E-4</v>
      </c>
      <c r="N65" s="114">
        <f t="shared" si="52"/>
        <v>4.4802453600000001E-6</v>
      </c>
      <c r="O65" s="114">
        <f t="shared" si="53"/>
        <v>1.524520044E-3</v>
      </c>
      <c r="P65" s="114">
        <f t="shared" si="54"/>
        <v>1.9956120480000002E-4</v>
      </c>
      <c r="Q65" s="114">
        <f t="shared" si="55"/>
        <v>5.0713563600000004E-6</v>
      </c>
      <c r="R65" s="114">
        <f t="shared" si="56"/>
        <v>2.6969130359999998E-12</v>
      </c>
      <c r="S65" s="114">
        <f t="shared" si="57"/>
        <v>0</v>
      </c>
      <c r="T65" s="114" t="s">
        <v>221</v>
      </c>
      <c r="U65" s="115">
        <f t="shared" si="58"/>
        <v>1.0659914341463415</v>
      </c>
      <c r="Z65" s="7">
        <v>1</v>
      </c>
      <c r="AA65" s="7">
        <v>0</v>
      </c>
      <c r="AD65" s="6">
        <f t="shared" si="59"/>
        <v>0</v>
      </c>
    </row>
    <row r="66" spans="1:30" x14ac:dyDescent="0.25">
      <c r="A66" s="108" t="s">
        <v>213</v>
      </c>
      <c r="B66" s="113">
        <f t="shared" si="40"/>
        <v>0.16497414794706891</v>
      </c>
      <c r="C66" s="114">
        <f t="shared" si="41"/>
        <v>1.2984215659451999E-2</v>
      </c>
      <c r="D66" s="114">
        <f t="shared" si="42"/>
        <v>1.9139353034399998E-2</v>
      </c>
      <c r="E66" s="114">
        <f t="shared" si="43"/>
        <v>1.7336328532169131E-3</v>
      </c>
      <c r="F66" s="114">
        <f t="shared" si="44"/>
        <v>0.13111694639999999</v>
      </c>
      <c r="G66" s="114">
        <f t="shared" si="45"/>
        <v>9.3632385600000007E-3</v>
      </c>
      <c r="H66" s="114">
        <f t="shared" si="46"/>
        <v>9.5506912800000007E-3</v>
      </c>
      <c r="I66" s="114">
        <f t="shared" si="47"/>
        <v>8.00048628E-3</v>
      </c>
      <c r="J66" s="114">
        <f t="shared" si="48"/>
        <v>4.9336027200000002E-3</v>
      </c>
      <c r="K66" s="114">
        <f t="shared" si="49"/>
        <v>1.064862252E-6</v>
      </c>
      <c r="L66" s="114">
        <f t="shared" si="50"/>
        <v>4.90617972E-5</v>
      </c>
      <c r="M66" s="114">
        <f t="shared" si="51"/>
        <v>2.2542319439999999E-4</v>
      </c>
      <c r="N66" s="114">
        <f t="shared" si="52"/>
        <v>4.4802453600000001E-6</v>
      </c>
      <c r="O66" s="114">
        <f t="shared" si="53"/>
        <v>1.524520044E-3</v>
      </c>
      <c r="P66" s="114">
        <f t="shared" si="54"/>
        <v>1.9956120480000002E-4</v>
      </c>
      <c r="Q66" s="114">
        <f t="shared" si="55"/>
        <v>5.0713563600000004E-6</v>
      </c>
      <c r="R66" s="114">
        <f t="shared" si="56"/>
        <v>2.6969130359999998E-12</v>
      </c>
      <c r="S66" s="114">
        <f t="shared" si="57"/>
        <v>0</v>
      </c>
      <c r="T66" s="114" t="s">
        <v>221</v>
      </c>
      <c r="U66" s="115">
        <f t="shared" si="58"/>
        <v>1.0659914341463415</v>
      </c>
      <c r="Z66" s="7">
        <v>1</v>
      </c>
      <c r="AA66" s="7">
        <v>0</v>
      </c>
      <c r="AD66" s="6">
        <f t="shared" si="59"/>
        <v>0</v>
      </c>
    </row>
    <row r="67" spans="1:30" x14ac:dyDescent="0.25">
      <c r="A67" s="108" t="s">
        <v>214</v>
      </c>
      <c r="B67" s="113">
        <f t="shared" si="40"/>
        <v>0.16497414794706891</v>
      </c>
      <c r="C67" s="114">
        <f t="shared" si="41"/>
        <v>1.2984215659451999E-2</v>
      </c>
      <c r="D67" s="114">
        <f t="shared" si="42"/>
        <v>1.9139353034399998E-2</v>
      </c>
      <c r="E67" s="114">
        <f t="shared" si="43"/>
        <v>1.7336328532169131E-3</v>
      </c>
      <c r="F67" s="114">
        <f t="shared" si="44"/>
        <v>0.13111694639999999</v>
      </c>
      <c r="G67" s="114">
        <f t="shared" si="45"/>
        <v>9.3632385600000007E-3</v>
      </c>
      <c r="H67" s="114">
        <f t="shared" si="46"/>
        <v>9.5506912800000007E-3</v>
      </c>
      <c r="I67" s="114">
        <f t="shared" si="47"/>
        <v>8.00048628E-3</v>
      </c>
      <c r="J67" s="114">
        <f t="shared" si="48"/>
        <v>4.9336027200000002E-3</v>
      </c>
      <c r="K67" s="114">
        <f t="shared" si="49"/>
        <v>1.064862252E-6</v>
      </c>
      <c r="L67" s="114">
        <f t="shared" si="50"/>
        <v>4.90617972E-5</v>
      </c>
      <c r="M67" s="114">
        <f t="shared" si="51"/>
        <v>2.2542319439999999E-4</v>
      </c>
      <c r="N67" s="114">
        <f t="shared" si="52"/>
        <v>4.4802453600000001E-6</v>
      </c>
      <c r="O67" s="114">
        <f t="shared" si="53"/>
        <v>1.524520044E-3</v>
      </c>
      <c r="P67" s="114">
        <f t="shared" si="54"/>
        <v>1.9956120480000002E-4</v>
      </c>
      <c r="Q67" s="114">
        <f t="shared" si="55"/>
        <v>5.0713563600000004E-6</v>
      </c>
      <c r="R67" s="114">
        <f t="shared" si="56"/>
        <v>2.6969130359999998E-12</v>
      </c>
      <c r="S67" s="114">
        <f t="shared" si="57"/>
        <v>0</v>
      </c>
      <c r="T67" s="114" t="s">
        <v>221</v>
      </c>
      <c r="U67" s="115">
        <f t="shared" si="58"/>
        <v>1.0659914341463415</v>
      </c>
      <c r="Z67" s="7">
        <v>1</v>
      </c>
      <c r="AA67" s="7">
        <v>0</v>
      </c>
      <c r="AD67" s="6">
        <f t="shared" si="59"/>
        <v>0</v>
      </c>
    </row>
    <row r="68" spans="1:30" x14ac:dyDescent="0.25">
      <c r="A68" s="108" t="s">
        <v>215</v>
      </c>
      <c r="B68" s="113">
        <f t="shared" si="40"/>
        <v>0.16497414794706891</v>
      </c>
      <c r="C68" s="114">
        <f t="shared" si="41"/>
        <v>1.2984215659451999E-2</v>
      </c>
      <c r="D68" s="114">
        <f t="shared" si="42"/>
        <v>1.9139353034399998E-2</v>
      </c>
      <c r="E68" s="114">
        <f t="shared" si="43"/>
        <v>1.7336328532169131E-3</v>
      </c>
      <c r="F68" s="114">
        <f t="shared" si="44"/>
        <v>0.13111694639999999</v>
      </c>
      <c r="G68" s="114">
        <f t="shared" si="45"/>
        <v>9.3632385600000007E-3</v>
      </c>
      <c r="H68" s="114">
        <f t="shared" si="46"/>
        <v>9.5506912800000007E-3</v>
      </c>
      <c r="I68" s="114">
        <f t="shared" si="47"/>
        <v>8.00048628E-3</v>
      </c>
      <c r="J68" s="114">
        <f t="shared" si="48"/>
        <v>4.9336027200000002E-3</v>
      </c>
      <c r="K68" s="114">
        <f t="shared" si="49"/>
        <v>1.064862252E-6</v>
      </c>
      <c r="L68" s="114">
        <f t="shared" si="50"/>
        <v>4.90617972E-5</v>
      </c>
      <c r="M68" s="114">
        <f t="shared" si="51"/>
        <v>2.2542319439999999E-4</v>
      </c>
      <c r="N68" s="114">
        <f t="shared" si="52"/>
        <v>4.4802453600000001E-6</v>
      </c>
      <c r="O68" s="114">
        <f t="shared" si="53"/>
        <v>1.524520044E-3</v>
      </c>
      <c r="P68" s="114">
        <f t="shared" si="54"/>
        <v>1.9956120480000002E-4</v>
      </c>
      <c r="Q68" s="114">
        <f t="shared" si="55"/>
        <v>5.0713563600000004E-6</v>
      </c>
      <c r="R68" s="114">
        <f t="shared" si="56"/>
        <v>2.6969130359999998E-12</v>
      </c>
      <c r="S68" s="114">
        <f t="shared" si="57"/>
        <v>0</v>
      </c>
      <c r="T68" s="114" t="s">
        <v>221</v>
      </c>
      <c r="U68" s="115">
        <f t="shared" si="58"/>
        <v>1.0659914341463415</v>
      </c>
      <c r="Z68" s="7">
        <v>1</v>
      </c>
      <c r="AA68" s="7">
        <v>0</v>
      </c>
      <c r="AD68" s="6">
        <f t="shared" si="59"/>
        <v>0</v>
      </c>
    </row>
    <row r="69" spans="1:30" x14ac:dyDescent="0.25">
      <c r="A69" s="108" t="s">
        <v>145</v>
      </c>
      <c r="B69" s="113">
        <f t="shared" si="40"/>
        <v>0.16497414794706891</v>
      </c>
      <c r="C69" s="114">
        <f t="shared" si="41"/>
        <v>1.2984215659451999E-2</v>
      </c>
      <c r="D69" s="114">
        <f t="shared" si="42"/>
        <v>1.9139353034399998E-2</v>
      </c>
      <c r="E69" s="114">
        <f t="shared" si="43"/>
        <v>1.7336328532169131E-3</v>
      </c>
      <c r="F69" s="114">
        <f t="shared" si="44"/>
        <v>0.13111694639999999</v>
      </c>
      <c r="G69" s="114">
        <f t="shared" si="45"/>
        <v>9.3632385600000007E-3</v>
      </c>
      <c r="H69" s="114">
        <f t="shared" si="46"/>
        <v>9.5506912800000007E-3</v>
      </c>
      <c r="I69" s="114">
        <f t="shared" si="47"/>
        <v>8.00048628E-3</v>
      </c>
      <c r="J69" s="114">
        <f t="shared" si="48"/>
        <v>4.9336027200000002E-3</v>
      </c>
      <c r="K69" s="114">
        <f t="shared" si="49"/>
        <v>1.064862252E-6</v>
      </c>
      <c r="L69" s="114">
        <f t="shared" si="50"/>
        <v>4.90617972E-5</v>
      </c>
      <c r="M69" s="114">
        <f t="shared" si="51"/>
        <v>2.2542319439999999E-4</v>
      </c>
      <c r="N69" s="114">
        <f t="shared" si="52"/>
        <v>4.4802453600000001E-6</v>
      </c>
      <c r="O69" s="114">
        <f t="shared" si="53"/>
        <v>1.524520044E-3</v>
      </c>
      <c r="P69" s="114">
        <f t="shared" si="54"/>
        <v>1.9956120480000002E-4</v>
      </c>
      <c r="Q69" s="114">
        <f t="shared" si="55"/>
        <v>5.0713563600000004E-6</v>
      </c>
      <c r="R69" s="114">
        <f t="shared" si="56"/>
        <v>2.6969130359999998E-12</v>
      </c>
      <c r="S69" s="114">
        <f t="shared" si="57"/>
        <v>0</v>
      </c>
      <c r="T69" s="114" t="s">
        <v>221</v>
      </c>
      <c r="U69" s="115">
        <f t="shared" si="58"/>
        <v>1.0659914341463415</v>
      </c>
      <c r="Z69" s="7">
        <v>1</v>
      </c>
      <c r="AA69" s="7">
        <v>0</v>
      </c>
      <c r="AD69" s="6">
        <f t="shared" si="59"/>
        <v>0</v>
      </c>
    </row>
    <row r="70" spans="1:30" x14ac:dyDescent="0.25">
      <c r="A70" s="108" t="s">
        <v>216</v>
      </c>
      <c r="B70" s="113">
        <f t="shared" si="40"/>
        <v>0.16497414794706891</v>
      </c>
      <c r="C70" s="114">
        <f t="shared" si="41"/>
        <v>1.2984215659451999E-2</v>
      </c>
      <c r="D70" s="114">
        <f t="shared" si="42"/>
        <v>1.9139353034399998E-2</v>
      </c>
      <c r="E70" s="114">
        <f t="shared" si="43"/>
        <v>1.7336328532169131E-3</v>
      </c>
      <c r="F70" s="114">
        <f t="shared" si="44"/>
        <v>0.13111694639999999</v>
      </c>
      <c r="G70" s="114">
        <f t="shared" si="45"/>
        <v>9.3632385600000007E-3</v>
      </c>
      <c r="H70" s="114">
        <f t="shared" si="46"/>
        <v>9.5506912800000007E-3</v>
      </c>
      <c r="I70" s="114">
        <f t="shared" si="47"/>
        <v>8.00048628E-3</v>
      </c>
      <c r="J70" s="114">
        <f t="shared" si="48"/>
        <v>4.9336027200000002E-3</v>
      </c>
      <c r="K70" s="114">
        <f t="shared" si="49"/>
        <v>1.064862252E-6</v>
      </c>
      <c r="L70" s="114">
        <f t="shared" si="50"/>
        <v>4.90617972E-5</v>
      </c>
      <c r="M70" s="114">
        <f t="shared" si="51"/>
        <v>2.2542319439999999E-4</v>
      </c>
      <c r="N70" s="114">
        <f t="shared" si="52"/>
        <v>4.4802453600000001E-6</v>
      </c>
      <c r="O70" s="114">
        <f t="shared" si="53"/>
        <v>1.524520044E-3</v>
      </c>
      <c r="P70" s="114">
        <f t="shared" si="54"/>
        <v>1.9956120480000002E-4</v>
      </c>
      <c r="Q70" s="114">
        <f t="shared" si="55"/>
        <v>5.0713563600000004E-6</v>
      </c>
      <c r="R70" s="114">
        <f t="shared" si="56"/>
        <v>2.6969130359999998E-12</v>
      </c>
      <c r="S70" s="114">
        <f t="shared" si="57"/>
        <v>0</v>
      </c>
      <c r="T70" s="114" t="s">
        <v>221</v>
      </c>
      <c r="U70" s="115">
        <f t="shared" si="58"/>
        <v>1.0659914341463415</v>
      </c>
      <c r="Z70" s="7">
        <v>1</v>
      </c>
      <c r="AA70" s="7">
        <v>0</v>
      </c>
      <c r="AD70" s="6">
        <f t="shared" si="59"/>
        <v>0</v>
      </c>
    </row>
    <row r="71" spans="1:30" x14ac:dyDescent="0.25">
      <c r="A71" s="108" t="s">
        <v>217</v>
      </c>
      <c r="B71" s="113">
        <f t="shared" si="40"/>
        <v>0.16497414794706891</v>
      </c>
      <c r="C71" s="114">
        <f t="shared" si="41"/>
        <v>1.2984215659451999E-2</v>
      </c>
      <c r="D71" s="114">
        <f t="shared" si="42"/>
        <v>1.9139353034399998E-2</v>
      </c>
      <c r="E71" s="114">
        <f t="shared" si="43"/>
        <v>1.7336328532169131E-3</v>
      </c>
      <c r="F71" s="114">
        <f t="shared" si="44"/>
        <v>0.13111694639999999</v>
      </c>
      <c r="G71" s="114">
        <f t="shared" si="45"/>
        <v>9.3632385600000007E-3</v>
      </c>
      <c r="H71" s="114">
        <f t="shared" si="46"/>
        <v>9.5506912800000007E-3</v>
      </c>
      <c r="I71" s="114">
        <f t="shared" si="47"/>
        <v>8.00048628E-3</v>
      </c>
      <c r="J71" s="114">
        <f t="shared" si="48"/>
        <v>4.9336027200000002E-3</v>
      </c>
      <c r="K71" s="114">
        <f t="shared" si="49"/>
        <v>1.064862252E-6</v>
      </c>
      <c r="L71" s="114">
        <f t="shared" si="50"/>
        <v>4.90617972E-5</v>
      </c>
      <c r="M71" s="114">
        <f t="shared" si="51"/>
        <v>2.2542319439999999E-4</v>
      </c>
      <c r="N71" s="114">
        <f t="shared" si="52"/>
        <v>4.4802453600000001E-6</v>
      </c>
      <c r="O71" s="114">
        <f t="shared" si="53"/>
        <v>1.524520044E-3</v>
      </c>
      <c r="P71" s="114">
        <f t="shared" si="54"/>
        <v>1.9956120480000002E-4</v>
      </c>
      <c r="Q71" s="114">
        <f t="shared" si="55"/>
        <v>5.0713563600000004E-6</v>
      </c>
      <c r="R71" s="114">
        <f t="shared" si="56"/>
        <v>2.6969130359999998E-12</v>
      </c>
      <c r="S71" s="114">
        <f t="shared" si="57"/>
        <v>0</v>
      </c>
      <c r="T71" s="114" t="s">
        <v>221</v>
      </c>
      <c r="U71" s="115">
        <f t="shared" si="58"/>
        <v>1.0659914341463415</v>
      </c>
      <c r="Z71" s="7">
        <v>1</v>
      </c>
      <c r="AA71" s="7">
        <v>0</v>
      </c>
      <c r="AD71" s="6">
        <f t="shared" si="59"/>
        <v>0</v>
      </c>
    </row>
    <row r="72" spans="1:30" x14ac:dyDescent="0.25">
      <c r="A72" s="108" t="s">
        <v>218</v>
      </c>
      <c r="B72" s="113">
        <f t="shared" si="40"/>
        <v>0.16497414794706891</v>
      </c>
      <c r="C72" s="114">
        <f t="shared" si="41"/>
        <v>1.2984215659451999E-2</v>
      </c>
      <c r="D72" s="114">
        <f t="shared" si="42"/>
        <v>1.9139353034399998E-2</v>
      </c>
      <c r="E72" s="114">
        <f t="shared" si="43"/>
        <v>1.7336328532169131E-3</v>
      </c>
      <c r="F72" s="114">
        <f t="shared" si="44"/>
        <v>0.13111694639999999</v>
      </c>
      <c r="G72" s="114">
        <f t="shared" si="45"/>
        <v>9.3632385600000007E-3</v>
      </c>
      <c r="H72" s="114">
        <f t="shared" si="46"/>
        <v>9.5506912800000007E-3</v>
      </c>
      <c r="I72" s="114">
        <f t="shared" si="47"/>
        <v>8.00048628E-3</v>
      </c>
      <c r="J72" s="114">
        <f t="shared" si="48"/>
        <v>4.9336027200000002E-3</v>
      </c>
      <c r="K72" s="114">
        <f t="shared" si="49"/>
        <v>1.064862252E-6</v>
      </c>
      <c r="L72" s="114">
        <f t="shared" si="50"/>
        <v>4.90617972E-5</v>
      </c>
      <c r="M72" s="114">
        <f t="shared" si="51"/>
        <v>2.2542319439999999E-4</v>
      </c>
      <c r="N72" s="114">
        <f t="shared" si="52"/>
        <v>4.4802453600000001E-6</v>
      </c>
      <c r="O72" s="114">
        <f t="shared" si="53"/>
        <v>1.524520044E-3</v>
      </c>
      <c r="P72" s="114">
        <f t="shared" si="54"/>
        <v>1.9956120480000002E-4</v>
      </c>
      <c r="Q72" s="114">
        <f t="shared" si="55"/>
        <v>5.0713563600000004E-6</v>
      </c>
      <c r="R72" s="114">
        <f t="shared" si="56"/>
        <v>2.6969130359999998E-12</v>
      </c>
      <c r="S72" s="114">
        <f t="shared" si="57"/>
        <v>0</v>
      </c>
      <c r="T72" s="114" t="s">
        <v>221</v>
      </c>
      <c r="U72" s="115">
        <f t="shared" si="58"/>
        <v>1.0659914341463415</v>
      </c>
      <c r="Z72" s="7">
        <v>1</v>
      </c>
      <c r="AA72" s="7">
        <v>0</v>
      </c>
      <c r="AD72" s="6">
        <f t="shared" si="59"/>
        <v>0</v>
      </c>
    </row>
    <row r="73" spans="1:30" x14ac:dyDescent="0.25">
      <c r="A73" s="109" t="s">
        <v>219</v>
      </c>
      <c r="B73" s="116">
        <f t="shared" si="40"/>
        <v>0.16497414794706891</v>
      </c>
      <c r="C73" s="117">
        <f t="shared" si="41"/>
        <v>1.2984215659451999E-2</v>
      </c>
      <c r="D73" s="117">
        <f t="shared" si="42"/>
        <v>1.9139353034399998E-2</v>
      </c>
      <c r="E73" s="117">
        <f t="shared" si="43"/>
        <v>1.7336328532169131E-3</v>
      </c>
      <c r="F73" s="117">
        <f t="shared" si="44"/>
        <v>0.13111694639999999</v>
      </c>
      <c r="G73" s="117">
        <f t="shared" si="45"/>
        <v>9.3632385600000007E-3</v>
      </c>
      <c r="H73" s="117">
        <f t="shared" si="46"/>
        <v>9.5506912800000007E-3</v>
      </c>
      <c r="I73" s="117">
        <f t="shared" si="47"/>
        <v>8.00048628E-3</v>
      </c>
      <c r="J73" s="117">
        <f t="shared" si="48"/>
        <v>4.9336027200000002E-3</v>
      </c>
      <c r="K73" s="117">
        <f t="shared" si="49"/>
        <v>1.064862252E-6</v>
      </c>
      <c r="L73" s="117">
        <f t="shared" si="50"/>
        <v>4.90617972E-5</v>
      </c>
      <c r="M73" s="117">
        <f t="shared" si="51"/>
        <v>2.2542319439999999E-4</v>
      </c>
      <c r="N73" s="117">
        <f t="shared" si="52"/>
        <v>4.4802453600000001E-6</v>
      </c>
      <c r="O73" s="117">
        <f t="shared" si="53"/>
        <v>1.524520044E-3</v>
      </c>
      <c r="P73" s="117">
        <f t="shared" si="54"/>
        <v>1.9956120480000002E-4</v>
      </c>
      <c r="Q73" s="117">
        <f t="shared" si="55"/>
        <v>5.0713563600000004E-6</v>
      </c>
      <c r="R73" s="117">
        <f t="shared" si="56"/>
        <v>2.6969130359999998E-12</v>
      </c>
      <c r="S73" s="117">
        <f t="shared" si="57"/>
        <v>0</v>
      </c>
      <c r="T73" s="117" t="s">
        <v>221</v>
      </c>
      <c r="U73" s="118">
        <f t="shared" si="58"/>
        <v>1.0659914341463415</v>
      </c>
      <c r="Z73" s="7">
        <v>1</v>
      </c>
      <c r="AA73" s="7">
        <v>0</v>
      </c>
      <c r="AD73" s="6">
        <f t="shared" si="59"/>
        <v>0</v>
      </c>
    </row>
  </sheetData>
  <mergeCells count="59">
    <mergeCell ref="X8:Y8"/>
    <mergeCell ref="X3:Y3"/>
    <mergeCell ref="X4:Y4"/>
    <mergeCell ref="X5:Y5"/>
    <mergeCell ref="X6:Y6"/>
    <mergeCell ref="X7:Y7"/>
    <mergeCell ref="X20:Y20"/>
    <mergeCell ref="X9:Y9"/>
    <mergeCell ref="X10:Y10"/>
    <mergeCell ref="X11:Y11"/>
    <mergeCell ref="X12:Y12"/>
    <mergeCell ref="X13:Y13"/>
    <mergeCell ref="X14:Y14"/>
    <mergeCell ref="X15:Y15"/>
    <mergeCell ref="X16:Y16"/>
    <mergeCell ref="X17:Y17"/>
    <mergeCell ref="X18:Y18"/>
    <mergeCell ref="X19:Y19"/>
    <mergeCell ref="X32:Y32"/>
    <mergeCell ref="X21:Y21"/>
    <mergeCell ref="X22:Y22"/>
    <mergeCell ref="X23:Y23"/>
    <mergeCell ref="X24:Y24"/>
    <mergeCell ref="X25:Y25"/>
    <mergeCell ref="X26:Y26"/>
    <mergeCell ref="X27:Y27"/>
    <mergeCell ref="X28:Y28"/>
    <mergeCell ref="X29:Y29"/>
    <mergeCell ref="X30:Y30"/>
    <mergeCell ref="X31:Y31"/>
    <mergeCell ref="X44:Y44"/>
    <mergeCell ref="X33:Y33"/>
    <mergeCell ref="X34:Y34"/>
    <mergeCell ref="X35:Y35"/>
    <mergeCell ref="X36:Y36"/>
    <mergeCell ref="X37:Y37"/>
    <mergeCell ref="X38:Y38"/>
    <mergeCell ref="X39:Y39"/>
    <mergeCell ref="X40:Y40"/>
    <mergeCell ref="X41:Y41"/>
    <mergeCell ref="X42:Y42"/>
    <mergeCell ref="X43:Y43"/>
    <mergeCell ref="X56:Y56"/>
    <mergeCell ref="X45:Y45"/>
    <mergeCell ref="X46:Y46"/>
    <mergeCell ref="X47:Y47"/>
    <mergeCell ref="X48:Y48"/>
    <mergeCell ref="X49:Y49"/>
    <mergeCell ref="X50:Y50"/>
    <mergeCell ref="X51:Y51"/>
    <mergeCell ref="X52:Y52"/>
    <mergeCell ref="X53:Y53"/>
    <mergeCell ref="X54:Y54"/>
    <mergeCell ref="X55:Y55"/>
    <mergeCell ref="X57:Y57"/>
    <mergeCell ref="X58:Y58"/>
    <mergeCell ref="X59:Y59"/>
    <mergeCell ref="X60:Y60"/>
    <mergeCell ref="X61:Y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from original</vt:lpstr>
      <vt:lpstr>for website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joost vogtlander</cp:lastModifiedBy>
  <dcterms:created xsi:type="dcterms:W3CDTF">2023-10-26T13:00:19Z</dcterms:created>
  <dcterms:modified xsi:type="dcterms:W3CDTF">2023-10-28T19:44:02Z</dcterms:modified>
</cp:coreProperties>
</file>